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mmittees\Research Committees\Committee Reference Info\00 General Committee Info\Officer Communications\"/>
    </mc:Choice>
  </mc:AlternateContent>
  <xr:revisionPtr revIDLastSave="0" documentId="8_{718F2D8C-F309-4F54-BD57-755648B4ADB5}" xr6:coauthVersionLast="47" xr6:coauthVersionMax="47" xr10:uidLastSave="{00000000-0000-0000-0000-000000000000}"/>
  <bookViews>
    <workbookView xWindow="-120" yWindow="-120" windowWidth="20730" windowHeight="11160" xr2:uid="{859A79A8-4B4E-4863-87EA-908CE4550C13}"/>
  </bookViews>
  <sheets>
    <sheet name="WORKING LIST" sheetId="1" r:id="rId1"/>
  </sheets>
  <definedNames>
    <definedName name="_xlnm._FilterDatabase" localSheetId="0" hidden="1">'WORKING LIST'!$A$2:$N$186</definedName>
    <definedName name="_xlnm.Print_Titles" localSheetId="0">'WORKING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4" i="1" l="1"/>
  <c r="I184" i="1" s="1"/>
  <c r="H185" i="1"/>
  <c r="I185" i="1" s="1"/>
  <c r="H45" i="1"/>
  <c r="I45" i="1" s="1"/>
  <c r="H35" i="1"/>
  <c r="I35" i="1" s="1"/>
  <c r="H34" i="1"/>
  <c r="I34" i="1" s="1"/>
  <c r="H33" i="1"/>
  <c r="I33" i="1" s="1"/>
  <c r="H32" i="1"/>
  <c r="I32" i="1" s="1"/>
  <c r="H31" i="1"/>
  <c r="I31" i="1" s="1"/>
  <c r="H186" i="1"/>
  <c r="I186" i="1" s="1"/>
  <c r="H70" i="1"/>
  <c r="I70" i="1" s="1"/>
  <c r="H69" i="1"/>
  <c r="I69" i="1" s="1"/>
  <c r="I182" i="1"/>
  <c r="I55" i="1"/>
  <c r="I54" i="1"/>
  <c r="I53" i="1"/>
  <c r="I47" i="1"/>
  <c r="I46" i="1"/>
  <c r="I44" i="1"/>
  <c r="I43" i="1"/>
  <c r="I42" i="1"/>
  <c r="I41" i="1"/>
  <c r="I40" i="1"/>
  <c r="I39" i="1"/>
  <c r="I38" i="1"/>
  <c r="I37" i="1"/>
  <c r="I36" i="1"/>
  <c r="I16" i="1"/>
  <c r="I5" i="1"/>
  <c r="I180" i="1"/>
  <c r="H10" i="1"/>
  <c r="I10" i="1" s="1"/>
  <c r="H30" i="1"/>
  <c r="I30" i="1" s="1"/>
  <c r="H17" i="1"/>
  <c r="I17" i="1" s="1"/>
  <c r="H18" i="1"/>
  <c r="I18" i="1" s="1"/>
  <c r="H21" i="1"/>
  <c r="I21" i="1" s="1"/>
  <c r="H51" i="1"/>
  <c r="I51" i="1" s="1"/>
  <c r="H167" i="1"/>
  <c r="I167" i="1" s="1"/>
  <c r="H165" i="1"/>
  <c r="I165" i="1" s="1"/>
  <c r="H50" i="1"/>
  <c r="I50" i="1" s="1"/>
  <c r="H183" i="1"/>
  <c r="I183" i="1" s="1"/>
  <c r="H52" i="1" l="1"/>
  <c r="I52" i="1" s="1"/>
  <c r="H48" i="1"/>
  <c r="I48" i="1" s="1"/>
  <c r="H49" i="1"/>
  <c r="I49" i="1" s="1"/>
  <c r="J100" i="1"/>
  <c r="H127" i="1"/>
  <c r="I127" i="1" s="1"/>
  <c r="J11" i="1"/>
  <c r="H11" i="1"/>
  <c r="I11" i="1" s="1"/>
  <c r="H139" i="1"/>
  <c r="I139" i="1" s="1"/>
  <c r="H22" i="1" l="1"/>
  <c r="I22" i="1" s="1"/>
  <c r="H177" i="1"/>
  <c r="I177" i="1" s="1"/>
  <c r="H179" i="1"/>
  <c r="I179" i="1" s="1"/>
  <c r="H181" i="1" l="1"/>
  <c r="I181" i="1" s="1"/>
  <c r="H15" i="1"/>
  <c r="I15" i="1" s="1"/>
  <c r="H19" i="1"/>
  <c r="I19" i="1" s="1"/>
  <c r="H14" i="1"/>
  <c r="I14" i="1" s="1"/>
  <c r="H163" i="1"/>
  <c r="I163" i="1" s="1"/>
  <c r="H20" i="1" l="1"/>
  <c r="I20" i="1" s="1"/>
  <c r="H178" i="1" l="1"/>
  <c r="I178" i="1" s="1"/>
  <c r="J172" i="1" l="1"/>
  <c r="J156" i="1"/>
  <c r="J155" i="1"/>
  <c r="J154" i="1"/>
  <c r="J151" i="1"/>
  <c r="J146" i="1"/>
  <c r="J143" i="1"/>
  <c r="J137" i="1"/>
  <c r="J134" i="1"/>
  <c r="J129" i="1"/>
  <c r="J115" i="1"/>
  <c r="J104" i="1"/>
  <c r="J103" i="1"/>
  <c r="J102" i="1"/>
  <c r="J90" i="1"/>
  <c r="J82" i="1"/>
  <c r="J78" i="1"/>
  <c r="J73" i="1"/>
  <c r="J64" i="1"/>
  <c r="J56" i="1"/>
  <c r="J24" i="1"/>
  <c r="L23" i="1"/>
  <c r="H79" i="1" l="1"/>
  <c r="I79" i="1" s="1"/>
  <c r="H78" i="1"/>
  <c r="I78" i="1" s="1"/>
  <c r="H77" i="1"/>
  <c r="I77" i="1" s="1"/>
  <c r="H76" i="1"/>
  <c r="I76" i="1" s="1"/>
  <c r="H75" i="1"/>
  <c r="I75" i="1" s="1"/>
  <c r="H56" i="1"/>
  <c r="I56" i="1" s="1"/>
  <c r="H74" i="1"/>
  <c r="I74" i="1" s="1"/>
  <c r="H73" i="1"/>
  <c r="I73" i="1" s="1"/>
  <c r="H72" i="1"/>
  <c r="I72" i="1" s="1"/>
  <c r="H71" i="1"/>
  <c r="I71" i="1" s="1"/>
  <c r="H68" i="1"/>
  <c r="I68" i="1" s="1"/>
  <c r="H67" i="1"/>
  <c r="I67" i="1" s="1"/>
  <c r="H66" i="1"/>
  <c r="I66" i="1" s="1"/>
  <c r="H65" i="1"/>
  <c r="I65" i="1" s="1"/>
  <c r="H64" i="1"/>
  <c r="I64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63" i="1"/>
  <c r="I63" i="1" s="1"/>
  <c r="H169" i="1"/>
  <c r="I169" i="1" s="1"/>
  <c r="H168" i="1"/>
  <c r="I168" i="1" s="1"/>
  <c r="H166" i="1"/>
  <c r="I166" i="1" s="1"/>
  <c r="H164" i="1"/>
  <c r="I164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62" i="1"/>
  <c r="I62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8" i="1"/>
  <c r="I138" i="1" s="1"/>
  <c r="H61" i="1"/>
  <c r="I61" i="1" s="1"/>
  <c r="H60" i="1"/>
  <c r="I60" i="1" s="1"/>
  <c r="H59" i="1"/>
  <c r="I59" i="1" s="1"/>
  <c r="H137" i="1"/>
  <c r="I137" i="1" s="1"/>
  <c r="H136" i="1"/>
  <c r="I136" i="1" s="1"/>
  <c r="H135" i="1"/>
  <c r="I135" i="1" s="1"/>
  <c r="H134" i="1"/>
  <c r="I134" i="1" s="1"/>
  <c r="H133" i="1"/>
  <c r="I133" i="1" s="1"/>
  <c r="H58" i="1"/>
  <c r="I58" i="1" s="1"/>
  <c r="H132" i="1"/>
  <c r="I132" i="1" s="1"/>
  <c r="H131" i="1"/>
  <c r="I131" i="1" s="1"/>
  <c r="H130" i="1"/>
  <c r="I130" i="1" s="1"/>
  <c r="H129" i="1"/>
  <c r="I129" i="1" s="1"/>
  <c r="H128" i="1"/>
  <c r="I128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25" i="1"/>
  <c r="I25" i="1" s="1"/>
  <c r="H24" i="1"/>
  <c r="I24" i="1" s="1"/>
  <c r="H29" i="1"/>
  <c r="I29" i="1" s="1"/>
  <c r="H28" i="1"/>
  <c r="I28" i="1" s="1"/>
  <c r="H27" i="1"/>
  <c r="I27" i="1" s="1"/>
  <c r="H26" i="1"/>
  <c r="I26" i="1" s="1"/>
  <c r="H23" i="1"/>
  <c r="I23" i="1" s="1"/>
  <c r="H9" i="1"/>
  <c r="I9" i="1" s="1"/>
  <c r="H8" i="1"/>
  <c r="I8" i="1" s="1"/>
  <c r="H7" i="1"/>
  <c r="I7" i="1" s="1"/>
  <c r="H6" i="1"/>
  <c r="I6" i="1" s="1"/>
  <c r="H4" i="1"/>
  <c r="I4" i="1" s="1"/>
  <c r="H13" i="1"/>
  <c r="I13" i="1" s="1"/>
  <c r="H12" i="1"/>
  <c r="I12" i="1" s="1"/>
  <c r="H3" i="1"/>
  <c r="I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57" i="1"/>
  <c r="I57" i="1" s="1"/>
  <c r="J57" i="1" l="1"/>
  <c r="J153" i="1"/>
  <c r="J101" i="1"/>
  <c r="J106" i="1"/>
  <c r="J173" i="1"/>
  <c r="J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Erika Simmon.</author>
    <author>Diana Wyman</author>
  </authors>
  <commentList>
    <comment ref="G18" authorId="0" shapeId="0" xr:uid="{0D903738-4041-4A90-BAC8-0799C41A8E96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2018 one year review needed 19, 20, 21 before moving to 5 year cycle
</t>
        </r>
      </text>
    </comment>
    <comment ref="G19" authorId="0" shapeId="0" xr:uid="{B4CDE3D2-397F-4C4B-82C3-A034C1A57F23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2018 one year review needed 19, 20, 21 before moving to 5 year cycle
</t>
        </r>
      </text>
    </comment>
    <comment ref="G20" authorId="0" shapeId="0" xr:uid="{CCB86EA8-9A59-4A91-803F-0C4106F5B444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2018 one year review needed 19, 20, 21 before moving to 5 year cycle
</t>
        </r>
      </text>
    </comment>
    <comment ref="G21" authorId="0" shapeId="0" xr:uid="{3D843B66-E9E7-4CFC-BB3A-1F83552F55D3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2018 one year review needed 19, 20, 21 before moving to 5 year cycle
</t>
        </r>
      </text>
    </comment>
    <comment ref="G22" authorId="0" shapeId="0" xr:uid="{466E6D3E-24B6-4E7A-BEA1-3A2C6E3F402C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2018 one year review needed 19, 20, 21 before moving to 5 year cycle
</t>
        </r>
      </text>
    </comment>
    <comment ref="L61" authorId="1" shapeId="0" xr:uid="{0D72AF80-902F-4673-9DA2-DE452469F28C}">
      <text>
        <r>
          <rPr>
            <b/>
            <sz val="9"/>
            <color indexed="81"/>
            <rFont val="Tahoma"/>
            <family val="2"/>
          </rPr>
          <t>Diana Wyman:</t>
        </r>
        <r>
          <rPr>
            <sz val="9"/>
            <color indexed="81"/>
            <rFont val="Tahoma"/>
            <family val="2"/>
          </rPr>
          <t xml:space="preserve">
B01 (C)
B02 (E)
...</t>
        </r>
      </text>
    </comment>
    <comment ref="D177" authorId="0" shapeId="0" xr:uid="{F045458B-01B9-4603-AD5F-BFFA9837C898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2017, has 19, 20 for one year review, then will move to 5 year</t>
        </r>
      </text>
    </comment>
    <comment ref="D178" authorId="0" shapeId="0" xr:uid="{83E0819D-3E40-43AF-B743-7E42118ADA95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2017, has 19, 20 for 1 year review, then move to 5 years</t>
        </r>
      </text>
    </comment>
    <comment ref="D179" authorId="0" shapeId="0" xr:uid="{80E081D2-CB64-4287-B871-2676881A11A5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2019 has 20,21,22 at 1 year, then can move to  years
</t>
        </r>
      </text>
    </comment>
    <comment ref="D180" authorId="0" shapeId="0" xr:uid="{06468E97-9C67-4E3A-B6FA-757E26B0CA10}">
      <text>
        <r>
          <rPr>
            <b/>
            <sz val="9"/>
            <color indexed="81"/>
            <rFont val="Tahoma"/>
            <family val="2"/>
          </rPr>
          <t>Erika Simmon.:</t>
        </r>
        <r>
          <rPr>
            <sz val="9"/>
            <color indexed="81"/>
            <rFont val="Tahoma"/>
            <family val="2"/>
          </rPr>
          <t xml:space="preserve">
Dev 2019 has 20,21,22 at 1 year, then can move to  years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5729EF-60AC-4583-8315-7CB62D290197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<sst xmlns="http://schemas.openxmlformats.org/spreadsheetml/2006/main" count="1488" uniqueCount="765">
  <si>
    <t>Committee</t>
  </si>
  <si>
    <t>RR1</t>
  </si>
  <si>
    <t>Colorfastness to Acids and Alkalis</t>
  </si>
  <si>
    <t>Colorfastness to Crocking: Crockmeter</t>
  </si>
  <si>
    <t>RR9</t>
  </si>
  <si>
    <t>Colorfastness to Perspiration</t>
  </si>
  <si>
    <t xml:space="preserve">Colorfastness to Light: Outdoor  </t>
  </si>
  <si>
    <t xml:space="preserve">Colorfastness to Light: Carbon-Arc     </t>
  </si>
  <si>
    <t xml:space="preserve">Colorfastness to Light: Xenon-Arc   </t>
  </si>
  <si>
    <t xml:space="preserve">Wetting Agents, Evaluation of  </t>
  </si>
  <si>
    <t xml:space="preserve">Fiber Analysis: Qualitative    </t>
  </si>
  <si>
    <t>Fiber Analysis: Quantitative</t>
  </si>
  <si>
    <t xml:space="preserve">Water Repellency: Spray </t>
  </si>
  <si>
    <t xml:space="preserve">Colorfastness to Burnt Gas Fumes </t>
  </si>
  <si>
    <t xml:space="preserve">Ageing of Sulfur-Dyed Textiles: Accelerated  </t>
  </si>
  <si>
    <t>Wetting Agents: Evaluation of Rewetting Agents</t>
  </si>
  <si>
    <t xml:space="preserve">Antifungal Activity, Assessment on Textile Materials: Mildew and Rot Resistance of Textile Materials </t>
  </si>
  <si>
    <t>TM100</t>
  </si>
  <si>
    <t>TM101</t>
  </si>
  <si>
    <t>TM102</t>
  </si>
  <si>
    <t>TM103</t>
  </si>
  <si>
    <t>TM104</t>
  </si>
  <si>
    <t>TM106</t>
  </si>
  <si>
    <t>TM107</t>
  </si>
  <si>
    <t>TM109</t>
  </si>
  <si>
    <t>TM110</t>
  </si>
  <si>
    <t>TM111</t>
  </si>
  <si>
    <t>TM112</t>
  </si>
  <si>
    <t>TM114</t>
  </si>
  <si>
    <t>TM115</t>
  </si>
  <si>
    <t>TM116</t>
  </si>
  <si>
    <t>TM117</t>
  </si>
  <si>
    <t>TM118</t>
  </si>
  <si>
    <t>TM119</t>
  </si>
  <si>
    <t>TM120</t>
  </si>
  <si>
    <t>TM121</t>
  </si>
  <si>
    <t>TM124</t>
  </si>
  <si>
    <t>TM125</t>
  </si>
  <si>
    <t>TM127</t>
  </si>
  <si>
    <t>TM128</t>
  </si>
  <si>
    <t>TM129</t>
  </si>
  <si>
    <t>TM130</t>
  </si>
  <si>
    <t>TM131</t>
  </si>
  <si>
    <t>TM132</t>
  </si>
  <si>
    <t>TM133</t>
  </si>
  <si>
    <t>TM134</t>
  </si>
  <si>
    <t>TM135</t>
  </si>
  <si>
    <t>TM137</t>
  </si>
  <si>
    <t>TM138</t>
  </si>
  <si>
    <t>TM140</t>
  </si>
  <si>
    <t>TM141</t>
  </si>
  <si>
    <t>TM143</t>
  </si>
  <si>
    <t>TM144</t>
  </si>
  <si>
    <t>TM146</t>
  </si>
  <si>
    <t>TM147</t>
  </si>
  <si>
    <t>TM148</t>
  </si>
  <si>
    <t>TM149</t>
  </si>
  <si>
    <t>TM150</t>
  </si>
  <si>
    <t>TM154</t>
  </si>
  <si>
    <t>TM157</t>
  </si>
  <si>
    <t>TM158</t>
  </si>
  <si>
    <t>TM159</t>
  </si>
  <si>
    <t>TM161</t>
  </si>
  <si>
    <t>TM162</t>
  </si>
  <si>
    <t>TM163</t>
  </si>
  <si>
    <t>TM164</t>
  </si>
  <si>
    <t>TM165</t>
  </si>
  <si>
    <t>TM167</t>
  </si>
  <si>
    <t>TM168</t>
  </si>
  <si>
    <t>TM169</t>
  </si>
  <si>
    <t>TM170</t>
  </si>
  <si>
    <t>TM171</t>
  </si>
  <si>
    <t>TM172</t>
  </si>
  <si>
    <t>TM174</t>
  </si>
  <si>
    <t>TM175</t>
  </si>
  <si>
    <t>TM176</t>
  </si>
  <si>
    <t>TM179</t>
  </si>
  <si>
    <t>TM182</t>
  </si>
  <si>
    <t>TM183</t>
  </si>
  <si>
    <t>TM184</t>
  </si>
  <si>
    <t>TM185</t>
  </si>
  <si>
    <t>TM186</t>
  </si>
  <si>
    <t>TM187</t>
  </si>
  <si>
    <t>TM188</t>
  </si>
  <si>
    <t>TM189</t>
  </si>
  <si>
    <t>TM191</t>
  </si>
  <si>
    <t>TM192</t>
  </si>
  <si>
    <t>TM193</t>
  </si>
  <si>
    <t>TM194</t>
  </si>
  <si>
    <t>TM195</t>
  </si>
  <si>
    <t>TM196</t>
  </si>
  <si>
    <t>TM197</t>
  </si>
  <si>
    <t>TM198</t>
  </si>
  <si>
    <t>TM199</t>
  </si>
  <si>
    <t>TM200</t>
  </si>
  <si>
    <t>TM201</t>
  </si>
  <si>
    <t>TM202</t>
  </si>
  <si>
    <t>TM203</t>
  </si>
  <si>
    <t>TM204</t>
  </si>
  <si>
    <t>TM205</t>
  </si>
  <si>
    <t>TM206</t>
  </si>
  <si>
    <t>TM207</t>
  </si>
  <si>
    <t>TM208</t>
  </si>
  <si>
    <t>TM209</t>
  </si>
  <si>
    <t>TM210</t>
  </si>
  <si>
    <t>Home Laundering: Machine Washing</t>
  </si>
  <si>
    <t>Home Laundering: Hand Washing</t>
  </si>
  <si>
    <t>Transfer of Free Permethrin from Textile Surfaces</t>
  </si>
  <si>
    <t>Gray Scale for Color Change</t>
  </si>
  <si>
    <t>Gray Scale for Staining</t>
  </si>
  <si>
    <t>Fabric Hand</t>
  </si>
  <si>
    <t>Instrumental Color Measurement</t>
  </si>
  <si>
    <t>Instrumental Assessment of the Change in Color of a Test Specimen</t>
  </si>
  <si>
    <t>Visual Assessment of Color Difference of Textiles</t>
  </si>
  <si>
    <t>Multifiber Adjacent Fabrics</t>
  </si>
  <si>
    <t>UV Energy of Optically Brightened Textiles: Spectrophotometer Calibration</t>
  </si>
  <si>
    <t>Instrumental Assessment of Degree of Staining</t>
  </si>
  <si>
    <t>RA111</t>
  </si>
  <si>
    <t>Electrical Resistance of Electronically-Integrated Textiles</t>
  </si>
  <si>
    <t>AATCC Standard Reference Detergents and Laundry Detergents in General</t>
  </si>
  <si>
    <t>Overview of Liquid Fabric Softeners Used in Home Laundering</t>
  </si>
  <si>
    <t>RA102</t>
  </si>
  <si>
    <t>A Summary of ASTM Methods for Interlaboratory Testing</t>
  </si>
  <si>
    <t>Barré: Visual Assessment Descriptive Terms and Terminology</t>
  </si>
  <si>
    <t>Glossary of AATCC Standard Terminology</t>
  </si>
  <si>
    <t>AATCC Style Guide for Writing Test Methods</t>
  </si>
  <si>
    <t>Rules of Procedure for AATCC Test Method and Technology Committees</t>
  </si>
  <si>
    <t>RR41</t>
  </si>
  <si>
    <t>RR54</t>
  </si>
  <si>
    <t>RR29</t>
  </si>
  <si>
    <t>RR53</t>
  </si>
  <si>
    <t>RR90</t>
  </si>
  <si>
    <t>RA106</t>
  </si>
  <si>
    <t>Extractable Content of Textiles</t>
  </si>
  <si>
    <t>RR35</t>
  </si>
  <si>
    <t>TOPIC</t>
  </si>
  <si>
    <t>LABORTROY PROCEDURES</t>
  </si>
  <si>
    <t>EVALUATION PROCEDURES</t>
  </si>
  <si>
    <t>MONOGRAPHS</t>
  </si>
  <si>
    <t>BIOLOGICAL PROPERTIES</t>
  </si>
  <si>
    <t>CARPET TESTING</t>
  </si>
  <si>
    <t xml:space="preserve">Carpet Soiling: Visual Rating </t>
  </si>
  <si>
    <t xml:space="preserve">Colorfastness to Heat: Dry (Excluding Pressing) </t>
  </si>
  <si>
    <t xml:space="preserve">Colorfastness to Laundering: Accelerated </t>
  </si>
  <si>
    <t xml:space="preserve">Water Repellency: Tumble Jar Dynamic Absorption </t>
  </si>
  <si>
    <t xml:space="preserve">Colorfastness to Crocking: Textile Floor Coverings—Crockmeter </t>
  </si>
  <si>
    <t xml:space="preserve">Colorfastness to Perspiration and Light </t>
  </si>
  <si>
    <t xml:space="preserve">Electrical Resistance of Yarns </t>
  </si>
  <si>
    <t xml:space="preserve">Electrical Surface Resistivity of Fabrics </t>
  </si>
  <si>
    <t xml:space="preserve">Water Resistance: Hydrostatic Pressure </t>
  </si>
  <si>
    <t xml:space="preserve">Colorfastness to Steam Pleating </t>
  </si>
  <si>
    <t xml:space="preserve">Crease Retention in Fabrics after Home Laundering </t>
  </si>
  <si>
    <t xml:space="preserve">Drycleaning: Durability of Applied Designs and Finishes </t>
  </si>
  <si>
    <t xml:space="preserve">Drying Rate of Fabrics: Heated Plate </t>
  </si>
  <si>
    <t xml:space="preserve">Drying Rate of Textiles at their Absorbent Capacity: Air Flow </t>
  </si>
  <si>
    <t xml:space="preserve">Electrical Resistance Before and After Various Exposure Conditions </t>
  </si>
  <si>
    <t xml:space="preserve">Oil Repellency: Hydrocarbon Resistance </t>
  </si>
  <si>
    <t xml:space="preserve">Seam Twist in Garments Before and After Home Laundering </t>
  </si>
  <si>
    <t xml:space="preserve">Skew Change in Fabrics After Home Laundering </t>
  </si>
  <si>
    <t xml:space="preserve">Speckiness of Colorant Dispersions </t>
  </si>
  <si>
    <t xml:space="preserve">Water Vapor Transmission of Textiles </t>
  </si>
  <si>
    <t xml:space="preserve">Abrasion Resistance of Fabrics: Accelerotor </t>
  </si>
  <si>
    <t xml:space="preserve">Absorbency of Textiles </t>
  </si>
  <si>
    <t xml:space="preserve">Antimicrobial Activity Assessment of New Carpets </t>
  </si>
  <si>
    <t xml:space="preserve">Dimensional Changes of Fabrics after Home Laundering </t>
  </si>
  <si>
    <t xml:space="preserve">Dusting Behavior of Dyes </t>
  </si>
  <si>
    <t xml:space="preserve">Dusting Propensity of Powder Dyes </t>
  </si>
  <si>
    <t xml:space="preserve">Electrostatic Propensity of Carpets </t>
  </si>
  <si>
    <t xml:space="preserve">Foaming Propensity of Disperse Dyes </t>
  </si>
  <si>
    <t xml:space="preserve">Transmittance or Blocking of Erythemally Weighted Ultraviolet Radiation through Fabrics </t>
  </si>
  <si>
    <t xml:space="preserve">Cleaning: Washing of Textile Floor Coverings </t>
  </si>
  <si>
    <t xml:space="preserve">Colorfastness to Drycleaning </t>
  </si>
  <si>
    <t xml:space="preserve">Compatibility of Basic Dyes for Acrylic Fibers </t>
  </si>
  <si>
    <t xml:space="preserve">Dimensional Changes of Fabrics: Accelerated </t>
  </si>
  <si>
    <t xml:space="preserve">Dye and Pigment Migration in a Pad-Dry Process </t>
  </si>
  <si>
    <t xml:space="preserve">Finishes in Textiles: Identification </t>
  </si>
  <si>
    <t xml:space="preserve">Mercerization in Cotton. </t>
  </si>
  <si>
    <t xml:space="preserve">Seam Smoothness in Fabrics after Home Laundering </t>
  </si>
  <si>
    <t xml:space="preserve">Smoothness Appearance of Fabrics after Home Laundering </t>
  </si>
  <si>
    <t xml:space="preserve">Weather Resistance: UV Light and Moisture Exposure </t>
  </si>
  <si>
    <t xml:space="preserve">Wrinkle Recovery of Fabrics: Appearance </t>
  </si>
  <si>
    <t xml:space="preserve">Alkali in Wet Processed Textiles: Total </t>
  </si>
  <si>
    <t xml:space="preserve">Antibacterial Finishes on Textile Materials: Assessment of </t>
  </si>
  <si>
    <t xml:space="preserve">Carpet: Liquid Penetration by Spillage </t>
  </si>
  <si>
    <t xml:space="preserve">Carpets: Cleaning of; Hot Water Extraction </t>
  </si>
  <si>
    <t xml:space="preserve">Chelation Value of Polyaminopolycarboxylic Acids and Their Salts: Copper PAN </t>
  </si>
  <si>
    <t xml:space="preserve">Colorfastness to Bleaching with Hydrogen Peroxide </t>
  </si>
  <si>
    <t xml:space="preserve">Colorfastness to Flat Abrasion (Frosting): Screen Wire </t>
  </si>
  <si>
    <t xml:space="preserve">Determination of Hydrogen Peroxide by Potassium Permanganate Titration </t>
  </si>
  <si>
    <t xml:space="preserve">Fluorine Content of Carpet Fibers </t>
  </si>
  <si>
    <t xml:space="preserve">Relative Hand Value of Textiles: Instrumental </t>
  </si>
  <si>
    <t xml:space="preserve">Water Resistance: Hydrostatic Pressure Using a Restraint </t>
  </si>
  <si>
    <t xml:space="preserve">Wrinkle Recovery of Woven Fabrics: Recovery Angle </t>
  </si>
  <si>
    <t xml:space="preserve">Acid Cellulase Enzymes, Effect of: Top Loading Washer </t>
  </si>
  <si>
    <t xml:space="preserve">Antibacterial Activity of Textile Materials: Agar Plate </t>
  </si>
  <si>
    <t xml:space="preserve">Antibacterial Activity of Textile Materials: Parallel Streak </t>
  </si>
  <si>
    <t xml:space="preserve">Chelation Value of Aminopolycarboxylic Acids and Their Salts: Calcium Oxalate </t>
  </si>
  <si>
    <t xml:space="preserve">Colorfastness to Ozone in the Atmosphere under High Humidities </t>
  </si>
  <si>
    <t xml:space="preserve">Colorfastness to Ozone in the Atmosphere under Low Humidities </t>
  </si>
  <si>
    <t xml:space="preserve">Colorfastness to Water </t>
  </si>
  <si>
    <t xml:space="preserve">Colorfastness to Water Spotting </t>
  </si>
  <si>
    <t xml:space="preserve">Colorfastness to Water: Sea </t>
  </si>
  <si>
    <t xml:space="preserve">Light Blocking Effect of Textiles and Related Materials: Photodetector </t>
  </si>
  <si>
    <t xml:space="preserve">pH of the Water-Extract from Wet Processed Textiles </t>
  </si>
  <si>
    <t xml:space="preserve">Relative Color Strength of Dyes in Solution </t>
  </si>
  <si>
    <t>AATCC -Step Chromatic Transference Scale</t>
  </si>
  <si>
    <t xml:space="preserve">Aqueous Liquid Repellency: Water/Alcohol Solution Resistance </t>
  </si>
  <si>
    <t xml:space="preserve">Assessment of the Anti-House Dust Mite Properties of Textiles under Long-Term Test Conditions </t>
  </si>
  <si>
    <t xml:space="preserve">Bacterial Alpha-Amylase Enzymes used in Desizing </t>
  </si>
  <si>
    <t xml:space="preserve">Chelating Agents: Percent Content in Hydrogen Peroxide Bleach Baths; Copper PAN Indicator </t>
  </si>
  <si>
    <t xml:space="preserve">Colorfastness to Heat: Hot Pressing </t>
  </si>
  <si>
    <t xml:space="preserve">Colorfastness to Powdered Non-Chlorine Bleach in Home Laundering </t>
  </si>
  <si>
    <t xml:space="preserve">Colorfastness to Sodium Hypochlorite Bleach in Home Laundering </t>
  </si>
  <si>
    <t xml:space="preserve">Colorfastness to Sodium Hypochlorite of a Textile Floor Covering </t>
  </si>
  <si>
    <t xml:space="preserve">Colorfastness to Solvent Spotting: Perchloroethylene </t>
  </si>
  <si>
    <t xml:space="preserve">Dimensional Changes on Drycleaning in Perchloroethylene: Machine </t>
  </si>
  <si>
    <t xml:space="preserve">Dispersibility of Disperse Dyes: Filter </t>
  </si>
  <si>
    <t xml:space="preserve">Fluidity of Dispersions of Cellulose from Bleached Cotton Cloth </t>
  </si>
  <si>
    <t xml:space="preserve">Free and Hydrolyzed Formaldehyde: Water Extraction </t>
  </si>
  <si>
    <t xml:space="preserve">Liquid Moisture Management Properties of Textile Fabrics </t>
  </si>
  <si>
    <t xml:space="preserve">pH and Total Alkali in Wet Processed Textiles: Combined </t>
  </si>
  <si>
    <t xml:space="preserve">Rug Back Staining on Vinyl Tile. </t>
  </si>
  <si>
    <t xml:space="preserve">Stain Resistance: Pile Floor Coverings </t>
  </si>
  <si>
    <t xml:space="preserve">Thermal Fixation Properties of Disperse Dyes </t>
  </si>
  <si>
    <t xml:space="preserve">Weather Resistance of Textiles: Exposure to Daylight and Weather </t>
  </si>
  <si>
    <t xml:space="preserve">Weather Resistance of Textiles: Xenon Lamp Exposure </t>
  </si>
  <si>
    <t xml:space="preserve">Whiteness of Textiles </t>
  </si>
  <si>
    <t xml:space="preserve">Alkali in Bleach Baths Containing Hydrogen Peroxide </t>
  </si>
  <si>
    <t xml:space="preserve">Appearance of Apparel and Other Textile End Products after Home Laundering </t>
  </si>
  <si>
    <t xml:space="preserve">Chlorine, Retained, Tensile Loss: Multiple Sample </t>
  </si>
  <si>
    <t xml:space="preserve">Chlorine, Retained, Tensile Loss: Single Sample </t>
  </si>
  <si>
    <t xml:space="preserve">Color Change of Disperse Dyes Caused by Metals, with and without Chelating Agent </t>
  </si>
  <si>
    <t xml:space="preserve">Colorfastness to Crocking: Rotary Vertical Crockmeter </t>
  </si>
  <si>
    <t xml:space="preserve">Colorfastness to Flat Abrasion (Frosting): Emery </t>
  </si>
  <si>
    <t xml:space="preserve">Colorfastness to Oxides of Nitrogen in the Atmosphere under High Humidities </t>
  </si>
  <si>
    <t xml:space="preserve">Colorfastness to Storage: Dye Transfer </t>
  </si>
  <si>
    <t xml:space="preserve">Colorfastness to Water: Chlorinated Pool </t>
  </si>
  <si>
    <t xml:space="preserve">Dimensional Changes of Garments after Home Laundering </t>
  </si>
  <si>
    <t xml:space="preserve">Drying Time of Textiles: Moisture Analyzer </t>
  </si>
  <si>
    <t xml:space="preserve">Electrostatic Clinging of Fabrics: Fabric-to-Metal </t>
  </si>
  <si>
    <t xml:space="preserve">Formaldehyde Release from Fabric: Sealed Jar </t>
  </si>
  <si>
    <t xml:space="preserve">Horizontal Wicking of Textiles </t>
  </si>
  <si>
    <t xml:space="preserve">Light Blocking Effect of Textiles: Spectrophotometric </t>
  </si>
  <si>
    <t xml:space="preserve">Soil Release: Oily Stain Release </t>
  </si>
  <si>
    <t xml:space="preserve">Transfer of Acid and Premetallized Acid Dyes on Nylon </t>
  </si>
  <si>
    <t xml:space="preserve">Vertical Wicking of Textiles </t>
  </si>
  <si>
    <t xml:space="preserve">Water Resistance: Impact Penetration </t>
  </si>
  <si>
    <t xml:space="preserve">Water Resistance: Rain </t>
  </si>
  <si>
    <t xml:space="preserve">Weather Resistance of Textiles: Sunshine-Arc Lamp Exposure With and Without Wetting </t>
  </si>
  <si>
    <t xml:space="preserve">Wetting Agents for Mercerization </t>
  </si>
  <si>
    <t>COLORFASTNESS</t>
  </si>
  <si>
    <t>DYEING PROPERTIES</t>
  </si>
  <si>
    <t>IDENTIFICATION &amp; ANALYSIS</t>
  </si>
  <si>
    <t>MOISTURE MANAGEMENT PROPERTIES</t>
  </si>
  <si>
    <t>LAUNDERING &amp; DRYCLEANING PROPERTIES</t>
  </si>
  <si>
    <t>WATER &amp; WEATHER RESISTENCE PROPERTIES</t>
  </si>
  <si>
    <t>WET PROCESSING PROPERTIES</t>
  </si>
  <si>
    <t>OTHER PROPERTIES</t>
  </si>
  <si>
    <t>Erika Simmons</t>
  </si>
  <si>
    <t>No TM</t>
  </si>
  <si>
    <t>No TM Com</t>
  </si>
  <si>
    <t>Evaluation of Materials &amp; Products for End Use Performance</t>
  </si>
  <si>
    <t>RA100</t>
  </si>
  <si>
    <t>RA103</t>
  </si>
  <si>
    <t>RA104</t>
  </si>
  <si>
    <t>RA109</t>
  </si>
  <si>
    <t>RA112</t>
  </si>
  <si>
    <t>Printing Technology</t>
  </si>
  <si>
    <t>Global Sustainablity</t>
  </si>
  <si>
    <t>Spectroscopic Technologies</t>
  </si>
  <si>
    <t>Garment Wet Processing</t>
  </si>
  <si>
    <t>Thermal Regulation</t>
  </si>
  <si>
    <t>Flammability Technology</t>
  </si>
  <si>
    <t>Technical Manual Editorial Review</t>
  </si>
  <si>
    <t xml:space="preserve"> Colorfastness to Water Test Methods</t>
  </si>
  <si>
    <t>Fiber Analysis Test Methods</t>
  </si>
  <si>
    <t>Antimicrobial Activity Test Methods</t>
  </si>
  <si>
    <t>Static Electricity Test Methods</t>
  </si>
  <si>
    <t>Colorfastness to Atmospheric Contaminant Test Methods</t>
  </si>
  <si>
    <t>Preparation Test Methods</t>
  </si>
  <si>
    <t>Color Measurement Test Methods</t>
  </si>
  <si>
    <t>Colorfastness to Crocking Test Methods</t>
  </si>
  <si>
    <t>Dimensional Change Test Methods</t>
  </si>
  <si>
    <t>Committee Expertise</t>
  </si>
  <si>
    <t>Professional Textile Care Test Methods</t>
  </si>
  <si>
    <t>Finish Analysis Test Methods</t>
  </si>
  <si>
    <t>Insect Resistance Test Methods</t>
  </si>
  <si>
    <t>Lightfastness and Weathering Test Methods</t>
  </si>
  <si>
    <t>Stain Resistance Test Methods</t>
  </si>
  <si>
    <t>Floor Covering Test Methods</t>
  </si>
  <si>
    <t>Fibrous Test Materials</t>
  </si>
  <si>
    <t>Colorfastness to Washing Test Methods</t>
  </si>
  <si>
    <t>Appearance Retention Test Methods</t>
  </si>
  <si>
    <t>Water Resistance, Absorbency &amp; Wetting Agent Evaluation Test Methods</t>
  </si>
  <si>
    <t>Applied Dyeing &amp; Characterization of Dyes Test Methods</t>
  </si>
  <si>
    <t>Home Laundering Technology</t>
  </si>
  <si>
    <t>Hand Evaluation Test Methods</t>
  </si>
  <si>
    <t>Interaction of Dyes and Finishes Test Methods</t>
  </si>
  <si>
    <t>UV Protective Textiles Test Methods</t>
  </si>
  <si>
    <t>Statistics Advisory</t>
  </si>
  <si>
    <t>Electronically Integrated Textiles Test Methods</t>
  </si>
  <si>
    <t>AATCC</t>
  </si>
  <si>
    <t>YES</t>
  </si>
  <si>
    <t>TM187-2013e</t>
  </si>
  <si>
    <t>M013</t>
  </si>
  <si>
    <t>TM015</t>
  </si>
  <si>
    <t>105-E04</t>
  </si>
  <si>
    <t>related</t>
  </si>
  <si>
    <t>105-E07</t>
  </si>
  <si>
    <t>Technically equivalent</t>
  </si>
  <si>
    <t>OVERDUE</t>
  </si>
  <si>
    <t>105-E01</t>
  </si>
  <si>
    <t>105-E03</t>
  </si>
  <si>
    <t>TM020</t>
  </si>
  <si>
    <t>TM030</t>
  </si>
  <si>
    <t>TM090</t>
  </si>
  <si>
    <t>TM076</t>
  </si>
  <si>
    <t>TM084</t>
  </si>
  <si>
    <t>TM023</t>
  </si>
  <si>
    <t>105-G02</t>
  </si>
  <si>
    <t>105-G03</t>
  </si>
  <si>
    <t>Partially equivalent</t>
  </si>
  <si>
    <t>105-G04</t>
  </si>
  <si>
    <t>TM081</t>
  </si>
  <si>
    <t>TM082</t>
  </si>
  <si>
    <t>TM089</t>
  </si>
  <si>
    <t>TM097</t>
  </si>
  <si>
    <t>TM098</t>
  </si>
  <si>
    <t>105-N02</t>
  </si>
  <si>
    <t>EP001</t>
  </si>
  <si>
    <t>105-A02</t>
  </si>
  <si>
    <t>EP002</t>
  </si>
  <si>
    <t>105-A03</t>
  </si>
  <si>
    <t>EP006</t>
  </si>
  <si>
    <t>105-J01</t>
  </si>
  <si>
    <t>EP007</t>
  </si>
  <si>
    <t>105-A05</t>
  </si>
  <si>
    <t>EP008</t>
  </si>
  <si>
    <t>EP009</t>
  </si>
  <si>
    <t>EP011</t>
  </si>
  <si>
    <t>EP012</t>
  </si>
  <si>
    <t>105-J02</t>
  </si>
  <si>
    <t>105-J03</t>
  </si>
  <si>
    <t>partly related</t>
  </si>
  <si>
    <t>105-Z10</t>
  </si>
  <si>
    <t>TM008</t>
  </si>
  <si>
    <t>105-X12</t>
  </si>
  <si>
    <t>105-X16</t>
  </si>
  <si>
    <t>TM086</t>
  </si>
  <si>
    <t>105-D01</t>
  </si>
  <si>
    <t>TM094</t>
  </si>
  <si>
    <t>LP003</t>
  </si>
  <si>
    <t>TM016.1</t>
  </si>
  <si>
    <t>TM016.2</t>
  </si>
  <si>
    <t>TM016.3</t>
  </si>
  <si>
    <t>105-B01</t>
  </si>
  <si>
    <t>TR6356</t>
  </si>
  <si>
    <t>EP010</t>
  </si>
  <si>
    <t>TM061</t>
  </si>
  <si>
    <t>105-C06</t>
  </si>
  <si>
    <t>TM066</t>
  </si>
  <si>
    <t>TM088B</t>
  </si>
  <si>
    <t>TM088C</t>
  </si>
  <si>
    <t>TM017</t>
  </si>
  <si>
    <t>TM022</t>
  </si>
  <si>
    <t>TM027</t>
  </si>
  <si>
    <t>TM035</t>
  </si>
  <si>
    <t>TM042</t>
  </si>
  <si>
    <t>TM043</t>
  </si>
  <si>
    <t>TM070</t>
  </si>
  <si>
    <t>TM079</t>
  </si>
  <si>
    <t>105-Z06</t>
  </si>
  <si>
    <t>105-Z03</t>
  </si>
  <si>
    <t>105-Z04</t>
  </si>
  <si>
    <t>105-Z05</t>
  </si>
  <si>
    <t>LP001</t>
  </si>
  <si>
    <t>LP002</t>
  </si>
  <si>
    <t>M001</t>
  </si>
  <si>
    <t>M004</t>
  </si>
  <si>
    <t>EP005</t>
  </si>
  <si>
    <t>M010</t>
  </si>
  <si>
    <t>M011</t>
  </si>
  <si>
    <t>M012</t>
  </si>
  <si>
    <t>TM006</t>
  </si>
  <si>
    <t>105-E05/E06</t>
  </si>
  <si>
    <t>TM026</t>
  </si>
  <si>
    <t>TM092</t>
  </si>
  <si>
    <t>TM093</t>
  </si>
  <si>
    <t>105-P01</t>
  </si>
  <si>
    <t>105-P02</t>
  </si>
  <si>
    <t>105-X11</t>
  </si>
  <si>
    <t>M009</t>
  </si>
  <si>
    <t>EP013</t>
  </si>
  <si>
    <t>TM020A</t>
  </si>
  <si>
    <t>ISO RELATIONS</t>
  </si>
  <si>
    <t xml:space="preserve">ISO </t>
  </si>
  <si>
    <t>EP8-2010e(2017)e</t>
  </si>
  <si>
    <t>EP12-2010e(2017)e2</t>
  </si>
  <si>
    <t>M1-2017e</t>
  </si>
  <si>
    <t>M4-2017e</t>
  </si>
  <si>
    <t>M9-1992e2</t>
  </si>
  <si>
    <t>M10-2018e</t>
  </si>
  <si>
    <t>TM30-2017e</t>
  </si>
  <si>
    <t>Technology equivalent</t>
  </si>
  <si>
    <t>TM42-2017e</t>
  </si>
  <si>
    <t>TM76-2000e3(2018)e</t>
  </si>
  <si>
    <t>TM84-2000e(2018)e</t>
  </si>
  <si>
    <t>TM86-1973e10(2016)e</t>
  </si>
  <si>
    <t>TM89-2019</t>
  </si>
  <si>
    <t>TM93-2019</t>
  </si>
  <si>
    <t>TM100-2019</t>
  </si>
  <si>
    <t>TM101-2019</t>
  </si>
  <si>
    <t>TM104-2010(2014)e2</t>
  </si>
  <si>
    <t>TM106-2009e(2013)e3</t>
  </si>
  <si>
    <t>TM109-2011(2016)e</t>
  </si>
  <si>
    <t>TM115-2000e(2011)e</t>
  </si>
  <si>
    <t>TM119-2019</t>
  </si>
  <si>
    <t>TM120-2019</t>
  </si>
  <si>
    <t>TM121-1995e2(2014)e</t>
  </si>
  <si>
    <t>TM124-2018t</t>
  </si>
  <si>
    <t>105-B07</t>
  </si>
  <si>
    <t>TM127-2017(2018)e</t>
  </si>
  <si>
    <t>TM129-2011(2016)e</t>
  </si>
  <si>
    <t>TM130-2018t</t>
  </si>
  <si>
    <t>TM131-2019</t>
  </si>
  <si>
    <t>TM132-2004e3(2013)e3</t>
  </si>
  <si>
    <t>TM134-2019</t>
  </si>
  <si>
    <t>TM135-2018t</t>
  </si>
  <si>
    <t>TM138-2000e(2014)e</t>
  </si>
  <si>
    <t>TM137-2002e(2012)e2</t>
  </si>
  <si>
    <t>TM140-2018e</t>
  </si>
  <si>
    <t>TM143-2018t</t>
  </si>
  <si>
    <t>TM147-2011(2016)e</t>
  </si>
  <si>
    <t>TM150-2018t</t>
  </si>
  <si>
    <t>TM154-2017e</t>
  </si>
  <si>
    <t>TM158-1978e10(2016)e</t>
  </si>
  <si>
    <t>TM159-2017e</t>
  </si>
  <si>
    <t>TM162-2011e2</t>
  </si>
  <si>
    <t>TM167-1986e5(2018)e</t>
  </si>
  <si>
    <t>TM170-1987e6(2017)e</t>
  </si>
  <si>
    <t>TM171-2019</t>
  </si>
  <si>
    <t>TM172-2010e(2016)e2</t>
  </si>
  <si>
    <t>TM176-1996e7(2017)e</t>
  </si>
  <si>
    <t>TM188-2010e3(2017)e</t>
  </si>
  <si>
    <t>TM205-2016(2019)e</t>
  </si>
  <si>
    <t>TM207-2019</t>
  </si>
  <si>
    <t>TM208-2017(2019)e</t>
  </si>
  <si>
    <t>LP3-2018e</t>
  </si>
  <si>
    <t xml:space="preserve">International Test Methods/ISO TC38 Technical Advisory Group  </t>
  </si>
  <si>
    <t>Water Condenstion Method</t>
  </si>
  <si>
    <t>TBD</t>
  </si>
  <si>
    <t>EP1-2020</t>
  </si>
  <si>
    <t>EP2-2020</t>
  </si>
  <si>
    <t>EP5-1996e2(2020)</t>
  </si>
  <si>
    <t>LP2-2018e(2020)</t>
  </si>
  <si>
    <t>TM16.3-2020</t>
  </si>
  <si>
    <t>TM22-2017e</t>
  </si>
  <si>
    <t>TM23-2015e(2020)</t>
  </si>
  <si>
    <t>TM26-2020</t>
  </si>
  <si>
    <t>TM61-2013e(2020)</t>
  </si>
  <si>
    <t>TM70-2015e2(2020)</t>
  </si>
  <si>
    <t>TM94-2020</t>
  </si>
  <si>
    <t>TM97-2020</t>
  </si>
  <si>
    <t>TM112-2020</t>
  </si>
  <si>
    <t>TM125-2013e2(2020)</t>
  </si>
  <si>
    <t>TM164-2015e(2020)</t>
  </si>
  <si>
    <t>TM184-1998e3(2020)</t>
  </si>
  <si>
    <t>TM202-2012(2020)</t>
  </si>
  <si>
    <t>TM206-2020</t>
  </si>
  <si>
    <t>TM210-2019(2020)</t>
  </si>
  <si>
    <t>M14-2020</t>
  </si>
  <si>
    <t>MH formed task group to make monograph for washing untreated fabric.</t>
  </si>
  <si>
    <t>Sustain</t>
  </si>
  <si>
    <t>RA112-DEV-11102020</t>
  </si>
  <si>
    <t>RA113</t>
  </si>
  <si>
    <t>Guidance &amp; Consideration for General Purpose Textile Face Coverings: Adult</t>
  </si>
  <si>
    <t>Emerging Issues Test Methods</t>
  </si>
  <si>
    <t>Emerging  Issues</t>
  </si>
  <si>
    <t>RA31-DEV05192020-1</t>
  </si>
  <si>
    <t>Proposed Scour Monograph</t>
  </si>
  <si>
    <t>RA32-DEV05192020-1</t>
  </si>
  <si>
    <t>Open project to adapt electrostatic decay as AATCC test method</t>
  </si>
  <si>
    <t xml:space="preserve">EP or LP for Calculation of Small Color Differences for Acceptability. </t>
  </si>
  <si>
    <t>RA56-DEV052020-2</t>
  </si>
  <si>
    <t>Stain Release: Spot Cleaning Method</t>
  </si>
  <si>
    <t>RA63-DEV11112020-1</t>
  </si>
  <si>
    <t>Verification Fabric</t>
  </si>
  <si>
    <t>2021 draft and study</t>
  </si>
  <si>
    <t>Investigation state</t>
  </si>
  <si>
    <t xml:space="preserve">TAG                                                                                    </t>
  </si>
  <si>
    <t>RA023</t>
  </si>
  <si>
    <t>RA024</t>
  </si>
  <si>
    <t>RA031</t>
  </si>
  <si>
    <t>RA032</t>
  </si>
  <si>
    <t>RA033</t>
  </si>
  <si>
    <t>RA034</t>
  </si>
  <si>
    <t>RA036</t>
  </si>
  <si>
    <t>RA038</t>
  </si>
  <si>
    <t>RA042</t>
  </si>
  <si>
    <t>RA043</t>
  </si>
  <si>
    <t>RA045</t>
  </si>
  <si>
    <t>RA049</t>
  </si>
  <si>
    <t>RA050</t>
  </si>
  <si>
    <t>RA056</t>
  </si>
  <si>
    <t>RA057</t>
  </si>
  <si>
    <t>RA059</t>
  </si>
  <si>
    <t>RA060</t>
  </si>
  <si>
    <t>RA061</t>
  </si>
  <si>
    <t>RA063</t>
  </si>
  <si>
    <t>RA075</t>
  </si>
  <si>
    <t>RA080</t>
  </si>
  <si>
    <t>RA087</t>
  </si>
  <si>
    <t>RA088</t>
  </si>
  <si>
    <t>RA089</t>
  </si>
  <si>
    <t>RA099</t>
  </si>
  <si>
    <t>M014</t>
  </si>
  <si>
    <t>NO</t>
  </si>
  <si>
    <t>TM212</t>
  </si>
  <si>
    <t>EP9-2021</t>
  </si>
  <si>
    <t>EP13-2021</t>
  </si>
  <si>
    <t>LP1-2021</t>
  </si>
  <si>
    <t>TM35-2018e2</t>
  </si>
  <si>
    <t>Complete</t>
  </si>
  <si>
    <t>Supercedes TM173-2021  publication</t>
  </si>
  <si>
    <t>TM211</t>
  </si>
  <si>
    <t>Reduction of Bacterial Odor on Antibacterial-Treated Textiles</t>
  </si>
  <si>
    <t>TM211-2021</t>
  </si>
  <si>
    <t>TM20-2021</t>
  </si>
  <si>
    <t>EP6-2021</t>
  </si>
  <si>
    <t>EP11-2021e</t>
  </si>
  <si>
    <t>TM110-2021</t>
  </si>
  <si>
    <t>TM148-2014e4(2021)</t>
  </si>
  <si>
    <t>TM182-2021</t>
  </si>
  <si>
    <t>TM203-2021</t>
  </si>
  <si>
    <t>TM6-2021</t>
  </si>
  <si>
    <t>TM114-2021</t>
  </si>
  <si>
    <t>TM133-2020e</t>
  </si>
  <si>
    <t>TM185-2021</t>
  </si>
  <si>
    <t>TM191-2021</t>
  </si>
  <si>
    <t>TM212-2021</t>
  </si>
  <si>
    <t>Fiber fragment Release During Home Laundering</t>
  </si>
  <si>
    <t>Diana to review 10/19/21</t>
  </si>
  <si>
    <t>RA114</t>
  </si>
  <si>
    <t>Moisture Management</t>
  </si>
  <si>
    <t>TM118-2020e</t>
  </si>
  <si>
    <t>M12-2020</t>
  </si>
  <si>
    <t xml:space="preserve">RA75&amp;RA31 </t>
  </si>
  <si>
    <t>Test Method/Project Name</t>
  </si>
  <si>
    <t>Odor Control End use validation</t>
  </si>
  <si>
    <t>Project No ID</t>
  </si>
  <si>
    <t>Study-No id</t>
  </si>
  <si>
    <t>TM112/TM206 study to add P&amp;B and to add HPLC option</t>
  </si>
  <si>
    <t>Study No ID</t>
  </si>
  <si>
    <t>Z-C2</t>
  </si>
  <si>
    <t xml:space="preserve">Z-C2-S1/TAG </t>
  </si>
  <si>
    <t>No</t>
  </si>
  <si>
    <t>no</t>
  </si>
  <si>
    <t>Full TM name or Project ID</t>
  </si>
  <si>
    <t>Perc Taskforce Method requires a Perc Alternative</t>
  </si>
  <si>
    <t>RA49-Dev-1121 Committee ballot 491217</t>
  </si>
  <si>
    <t>Crock Transfer of Permethrin</t>
  </si>
  <si>
    <t>Committee ballot 491217</t>
  </si>
  <si>
    <t>RA32-DEV051920-1</t>
  </si>
  <si>
    <t>Drafting method. Open project to adapt electrostatic decay as AATCC test method</t>
  </si>
  <si>
    <t>Need Updated P&amp;B Study</t>
  </si>
  <si>
    <t>RA57DEV-090922</t>
  </si>
  <si>
    <t>Monograph to add Soliling Method</t>
  </si>
  <si>
    <t>TBD-2023</t>
  </si>
  <si>
    <t>N/A</t>
  </si>
  <si>
    <t>At Winter 2022 Ballot Cycle.  Result will be availble in Feb 2023. Synthetic Soil Formula  separate Monograph created that lists formula.</t>
  </si>
  <si>
    <t>1 neg w comment w/drawal sent 7/13/21</t>
  </si>
  <si>
    <t>TM15-2021e</t>
  </si>
  <si>
    <t>Completed-Correct type-o and reference ASTM D1776-20 for conditions</t>
  </si>
  <si>
    <t>Submitted for TCR Ballot to update to the new style guide and align with TM15</t>
  </si>
  <si>
    <t>Needs P&amp; B Statement</t>
  </si>
  <si>
    <t>RA23-DEV-11152023-1</t>
  </si>
  <si>
    <t>New Method Draft</t>
  </si>
  <si>
    <t>Subcommittee Group: Adam Varley, Matt Marshall</t>
  </si>
  <si>
    <t>Colorfastness to Water:Bromine Spa</t>
  </si>
  <si>
    <t>TM90-2022</t>
  </si>
  <si>
    <t>Due for 1 year review</t>
  </si>
  <si>
    <t xml:space="preserve">Committee ballot affirmative results. TCR ballot had one negative with comment. Revising content/formatting based on negative comment. </t>
  </si>
  <si>
    <t>Perc Taskforce Method requires a Perc Alternative.  Committee decided to leave as is.</t>
  </si>
  <si>
    <t>TM81-2022</t>
  </si>
  <si>
    <t>TM82-2022</t>
  </si>
  <si>
    <t>TM98-2022</t>
  </si>
  <si>
    <t>TM102-2022</t>
  </si>
  <si>
    <t>TM209-2022</t>
  </si>
  <si>
    <t>TM8-2016e(2022)e</t>
  </si>
  <si>
    <t>TM116-2018e(2022)e</t>
  </si>
  <si>
    <t>Active
Will be removed if there are no volunteers to take on adding in an extraction method</t>
  </si>
  <si>
    <t>Active – Pending Dec 2022 TCR Ballot results</t>
  </si>
  <si>
    <t>Additional Revision to style guide underway.   Current revisions were published in 2023 manual</t>
  </si>
  <si>
    <t>To be balloted in 2023</t>
  </si>
  <si>
    <t>RA59-DEV-1112022</t>
  </si>
  <si>
    <t>New Pilling Method</t>
  </si>
  <si>
    <t>discussed study on bristle impact on test results for pill</t>
  </si>
  <si>
    <t>LED Taskforce for 124, 128, 143 88B, 88C, 130</t>
  </si>
  <si>
    <t>TM214-2022</t>
  </si>
  <si>
    <t>Approved as New Method</t>
  </si>
  <si>
    <t>RA63 05112022</t>
  </si>
  <si>
    <t>RA63 New TM214</t>
  </si>
  <si>
    <t>To develop a new test method and/or testing compliments with the current TM 22</t>
  </si>
  <si>
    <t>To be developed</t>
  </si>
  <si>
    <t>TM157-2022</t>
  </si>
  <si>
    <t xml:space="preserve">Perc Taskforce </t>
  </si>
  <si>
    <t>TM146-2011(2022)e</t>
  </si>
  <si>
    <t>RA88-DEV-20220510-01</t>
  </si>
  <si>
    <t>New bleach method submitted for winter 2022 ballot</t>
  </si>
  <si>
    <t>Committee ballot Dec 2022, new LP</t>
  </si>
  <si>
    <t>Haptics Terminolgoy</t>
  </si>
  <si>
    <t>RA89-DEV0112022-1</t>
  </si>
  <si>
    <t>Perc Taskforce Method requires a Perc Alternative. RA99 handling due to no chair for RA43</t>
  </si>
  <si>
    <t>TM183-2020e</t>
  </si>
  <si>
    <t>TM213</t>
  </si>
  <si>
    <t>Pending Testing</t>
  </si>
  <si>
    <t>TM197-2022</t>
  </si>
  <si>
    <t>TM165-1999e10(2021)e2</t>
  </si>
  <si>
    <t>TM16.2-2023e</t>
  </si>
  <si>
    <t>TM141-2019e</t>
  </si>
  <si>
    <t>TM144-2022e</t>
  </si>
  <si>
    <t>EP14</t>
  </si>
  <si>
    <t>Responsible reviewer</t>
  </si>
  <si>
    <t>Committee and Tech Department</t>
  </si>
  <si>
    <t>CLB to address comment for wet option and add wording to address instrumental evaluations at Ballot as of Dec 2024</t>
  </si>
  <si>
    <t>Tech Department</t>
  </si>
  <si>
    <t>EP7-2021e</t>
  </si>
  <si>
    <t>EP10-2018e2</t>
  </si>
  <si>
    <t>EP14-2021e2</t>
  </si>
  <si>
    <t>LED Appearance Project</t>
  </si>
  <si>
    <t>Committee Chair</t>
  </si>
  <si>
    <t>LED Appearance Methods Taskforce</t>
  </si>
  <si>
    <t>Method currently Free to all as its called out in CFR-1610</t>
  </si>
  <si>
    <t>LABORTROY PROCEDURES &amp; BIOLOGICAL PROPERTIES</t>
  </si>
  <si>
    <t>Project Status Notes</t>
  </si>
  <si>
    <t>LP004</t>
  </si>
  <si>
    <t>Synthetic Soil</t>
  </si>
  <si>
    <t>LP4-2003</t>
  </si>
  <si>
    <t>LP005</t>
  </si>
  <si>
    <t>Home Laundering With Bleacfh</t>
  </si>
  <si>
    <t>LP5-2023</t>
  </si>
  <si>
    <t>LP006</t>
  </si>
  <si>
    <t>LP6-2024</t>
  </si>
  <si>
    <t>Preparation of Appearance Evaluation Area</t>
  </si>
  <si>
    <t>Currently in CLB as of 12/2024</t>
  </si>
  <si>
    <t>M11-2025</t>
  </si>
  <si>
    <t>M13-2024</t>
  </si>
  <si>
    <t>TM16.1-2023</t>
  </si>
  <si>
    <t>TM17-1999e2(2018)e2</t>
  </si>
  <si>
    <t>Need to add Astm fiber images to method</t>
  </si>
  <si>
    <t>Josheph Lin</t>
  </si>
  <si>
    <t>TM20A-2021e</t>
  </si>
  <si>
    <t>TM27-1952e8(2018)e2</t>
  </si>
  <si>
    <t>TM43-1952e6(2018)e3</t>
  </si>
  <si>
    <t>TM66-2017e2</t>
  </si>
  <si>
    <t>TM79-2010e2(2018)e3</t>
  </si>
  <si>
    <t>TM88B-2018te</t>
  </si>
  <si>
    <t>TM88C-2018te</t>
  </si>
  <si>
    <t>TM92-2024</t>
  </si>
  <si>
    <t>TM103-2024</t>
  </si>
  <si>
    <t>TM107-2022e</t>
  </si>
  <si>
    <t>TM111-2023</t>
  </si>
  <si>
    <t>TM117-2024</t>
  </si>
  <si>
    <t>TM128-2017e2</t>
  </si>
  <si>
    <t>TM149-2023</t>
  </si>
  <si>
    <t>TM161-2023</t>
  </si>
  <si>
    <t>TM163-2013(2020)e4</t>
  </si>
  <si>
    <t>TM168-2023</t>
  </si>
  <si>
    <t>TM169-2020e</t>
  </si>
  <si>
    <t>TM174-2022e</t>
  </si>
  <si>
    <t>TM175-2024</t>
  </si>
  <si>
    <t>TM179-2023</t>
  </si>
  <si>
    <t>TM186-2022e</t>
  </si>
  <si>
    <t>TM189-2024</t>
  </si>
  <si>
    <t>TM192-2023</t>
  </si>
  <si>
    <t>TM193-2023</t>
  </si>
  <si>
    <t>TM194-2024</t>
  </si>
  <si>
    <t>TM195-2011e2(2017)e5</t>
  </si>
  <si>
    <t>TM196-2024</t>
  </si>
  <si>
    <t>TM198-2011e3(2020)e</t>
  </si>
  <si>
    <t>TM199-2013e(2018)e2</t>
  </si>
  <si>
    <t>TM200-2017e2</t>
  </si>
  <si>
    <t>TM201-2012(2014)e3</t>
  </si>
  <si>
    <t>TM204-2019e</t>
  </si>
  <si>
    <t>TM213-2022</t>
  </si>
  <si>
    <t>TM214</t>
  </si>
  <si>
    <t>Measuring  Condensation of Textilesn in a Humid Microclimate</t>
  </si>
  <si>
    <t>TM2014-2022e</t>
  </si>
  <si>
    <t>Stain Resistance</t>
  </si>
  <si>
    <t>TM215</t>
  </si>
  <si>
    <t>TM2015-2023</t>
  </si>
  <si>
    <t>TM216-2024</t>
  </si>
  <si>
    <t>Measuring the Odor Adsorbency of Textile Materials Using a Representative Malodor of Human Origin</t>
  </si>
  <si>
    <t>Approved in T0824 and will be published in 2026. Revised to Remove Tables and direct users to LP1.  Aligned to Styleguideline,  Approved in T0825 and will be published in 2026</t>
  </si>
  <si>
    <t>Approved for T0824 to align with Style guide. Will be published in 2026 manual</t>
  </si>
  <si>
    <t>Approved with T0824 to add CMC values.  Will be published in 2026</t>
  </si>
  <si>
    <t>Approved with T0824 to align with style guide and reflect current standard of fade. Will be published in 2026</t>
  </si>
  <si>
    <t>Approved with T0824 to align with style guide.Will be published in 2026</t>
  </si>
  <si>
    <t>Complete. Published in 2025 Manual</t>
  </si>
  <si>
    <t>Complete. Aligned with style guides Published in 2025 Manual</t>
  </si>
  <si>
    <t>Complete. Aligned with style guides Published in 2025 Manual. Not on changes pages</t>
  </si>
  <si>
    <t>Complete. Added new Definitions. Published in 2025 manual</t>
  </si>
  <si>
    <t>Complete. Revised to add update criteria. Published in 2025 manual</t>
  </si>
  <si>
    <t>Complete Editorial Revision. Published in 2025 Manual</t>
  </si>
  <si>
    <t>Approved with T0824 to aiign with style guide.  Will be published in 2026</t>
  </si>
  <si>
    <t>Monograph on Multifiber Fabric Use</t>
  </si>
  <si>
    <t>Currently being ballotted in v2025</t>
  </si>
  <si>
    <t>Miranda Klaas-</t>
  </si>
  <si>
    <t>Guidance on the Selection and Use of Multifiber Fabric</t>
  </si>
  <si>
    <t>New Method Draft-2023-01</t>
  </si>
  <si>
    <t>Will need to align to style guide for 2025</t>
  </si>
  <si>
    <t>Study-Nov 2024</t>
  </si>
  <si>
    <t>RA31 Study 2024-01</t>
  </si>
  <si>
    <t>New Monograph RA31-2023-01</t>
  </si>
  <si>
    <t>Odor Control End use validation Study</t>
  </si>
  <si>
    <t>Scour Monograph for RA100</t>
  </si>
  <si>
    <t>RA31 New Monograph 2023-01</t>
  </si>
  <si>
    <t>Need to be drafted</t>
  </si>
  <si>
    <t>Need to be outlined and participants identified.  May use PTP data</t>
  </si>
  <si>
    <t>Ongoing-Draft Needs to be started in 2025</t>
  </si>
  <si>
    <t>Oscar Cordo</t>
  </si>
  <si>
    <t>Updates to Table 1 and Figure 2 image and text</t>
  </si>
  <si>
    <t>Chair and (AATCC on Table 1)</t>
  </si>
  <si>
    <t>Quantifying touch perception</t>
  </si>
  <si>
    <t>Data Gathering as of 2024</t>
  </si>
  <si>
    <t>Study on Hohenstein Performance Index</t>
  </si>
  <si>
    <t>RA112-DEV-11102024</t>
  </si>
  <si>
    <t>Requires style guid alignment for 2025. Cannot be reaffirmed without alignment</t>
  </si>
  <si>
    <t>Biobased Taskgroup</t>
  </si>
  <si>
    <t>Terminology for biobased standards</t>
  </si>
  <si>
    <t>NewBiobased</t>
  </si>
  <si>
    <t>Subcommittee working on compling data.</t>
  </si>
  <si>
    <t>Diana wyman</t>
  </si>
  <si>
    <t>Aimee LaValley</t>
  </si>
  <si>
    <t>Comments to be addressed and re-submit for TCR Ballot</t>
  </si>
  <si>
    <t>Bert Truesdale to review RA99 comments</t>
  </si>
  <si>
    <t>Ballot Pending</t>
  </si>
  <si>
    <t>John Crocker to review comments from Diana Wyman</t>
  </si>
  <si>
    <t>Assigned a Reviewer</t>
  </si>
  <si>
    <t xml:space="preserve">Angela Coyne </t>
  </si>
  <si>
    <t>RA89-New Hand</t>
  </si>
  <si>
    <t>New Hand Method</t>
  </si>
  <si>
    <t>Not Available</t>
  </si>
  <si>
    <t>Add the 4 point probe from EP13 to TM210. Currently at CLB in 2024</t>
  </si>
  <si>
    <t>Test Method Title/Project  Description</t>
  </si>
  <si>
    <t>Tech Manual or Activity Date</t>
  </si>
  <si>
    <t>Next Review/Reaffirmation Date</t>
  </si>
  <si>
    <t>Action Required</t>
  </si>
  <si>
    <t>Completed work and developed LP6 in 2024. Next step is to update the appearance methods to defer to LP6.</t>
  </si>
  <si>
    <t>Complete. Published in 2025 Manual.  Editorial Revision required in 2025 address available LED lighting source.-Tech Staff to address.</t>
  </si>
  <si>
    <t xml:space="preserve">Ballot submitted in 2024 but is under discussion. </t>
  </si>
  <si>
    <t>Complete.Method in first year of review.</t>
  </si>
  <si>
    <t>Approved with T0824 to Align with style guide.  Will be published Iin 2026</t>
  </si>
  <si>
    <t>Complete. Terms moved M11. M10 has been widthdrawn as of 2025 Manual</t>
  </si>
  <si>
    <t>Perc Taskforce Method requires a Perc Alternative.  Study completion ETA to finish assessing alternative chemistry</t>
  </si>
  <si>
    <t>Erika Simmons/Carrie Gray</t>
  </si>
  <si>
    <t>Need to reference LP6 now that it is available.</t>
  </si>
  <si>
    <t>Committee needs to decide if project is still valid as of 2025</t>
  </si>
  <si>
    <t>Soil Release: Household Soils</t>
  </si>
  <si>
    <t>Method in its first three years of review</t>
  </si>
  <si>
    <t>Currently making the 2025 ballot rounds</t>
  </si>
  <si>
    <t>Editorial Revisions published in 2025 Manual.  Needs first three years review or reaffirmation for 2025</t>
  </si>
  <si>
    <t>AATCC Research Committee Methods and Projects Status List</t>
  </si>
  <si>
    <t>Last Update Jan 22, 2025 by Erika Simmons</t>
  </si>
  <si>
    <t xml:space="preserve">Add History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</si>
</sst>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theme="1"/>
      <name val="Apotos"/>
    </font>
    <font>
      <sz val="22"/>
      <color theme="1"/>
      <name val="Apotos"/>
    </font>
    <font>
      <sz val="11"/>
      <color theme="1"/>
      <name val="Apotos"/>
    </font>
    <font>
      <b/>
      <sz val="11"/>
      <color theme="1"/>
      <name val="Apotos"/>
    </font>
    <font>
      <sz val="11"/>
      <color rgb="FF000000"/>
      <name val="Apotos"/>
    </font>
    <font>
      <sz val="11"/>
      <color rgb="FFFF0000"/>
      <name val="Apotos"/>
    </font>
    <font>
      <sz val="11"/>
      <color rgb="FF333E48"/>
      <name val="Apotos"/>
    </font>
    <font>
      <sz val="11"/>
      <color rgb="FF4472C4"/>
      <name val="Apotos"/>
    </font>
    <font>
      <b/>
      <sz val="10"/>
      <color theme="1"/>
      <name val="Apotos"/>
    </font>
    <font>
      <sz val="10"/>
      <name val="Apotos"/>
    </font>
    <font>
      <sz val="10"/>
      <color theme="1"/>
      <name val="Apotos"/>
    </font>
    <font>
      <sz val="10"/>
      <color rgb="FF000000"/>
      <name val="Apotos"/>
    </font>
    <font>
      <i/>
      <sz val="10"/>
      <color theme="1"/>
      <name val="Apotos"/>
    </font>
    <font>
      <strike/>
      <sz val="10"/>
      <color theme="1"/>
      <name val="Apotos"/>
    </font>
    <font>
      <b/>
      <sz val="14"/>
      <color theme="1"/>
      <name val="Apoto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 applyAlignment="1">
      <alignment horizontal="centerContinuous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3" fillId="0" borderId="1" xfId="0" applyFont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9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102</xdr:row>
      <xdr:rowOff>0</xdr:rowOff>
    </xdr:from>
    <xdr:to>
      <xdr:col>13</xdr:col>
      <xdr:colOff>9525</xdr:colOff>
      <xdr:row>102</xdr:row>
      <xdr:rowOff>9525</xdr:rowOff>
    </xdr:to>
    <xdr:sp macro="" textlink="">
      <xdr:nvSpPr>
        <xdr:cNvPr id="2" name="Rectangle 92">
          <a:extLst>
            <a:ext uri="{FF2B5EF4-FFF2-40B4-BE49-F238E27FC236}">
              <a16:creationId xmlns:a16="http://schemas.microsoft.com/office/drawing/2014/main" id="{0F355030-3D4B-4224-972A-E71BE967F76F}"/>
            </a:ext>
          </a:extLst>
        </xdr:cNvPr>
        <xdr:cNvSpPr>
          <a:spLocks noChangeArrowheads="1"/>
        </xdr:cNvSpPr>
      </xdr:nvSpPr>
      <xdr:spPr bwMode="auto">
        <a:xfrm>
          <a:off x="0" y="10572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553D-5C62-42F2-B96B-261F039CC142}">
  <sheetPr>
    <pageSetUpPr fitToPage="1"/>
  </sheetPr>
  <dimension ref="A1:N202"/>
  <sheetViews>
    <sheetView tabSelected="1" topLeftCell="D1" zoomScale="93" zoomScaleNormal="93" workbookViewId="0">
      <pane ySplit="2" topLeftCell="A3" activePane="bottomLeft" state="frozen"/>
      <selection pane="bottomLeft" activeCell="J1" sqref="J1"/>
    </sheetView>
  </sheetViews>
  <sheetFormatPr defaultColWidth="10" defaultRowHeight="15"/>
  <cols>
    <col min="1" max="1" width="13.42578125" style="2" customWidth="1"/>
    <col min="2" max="2" width="25.7109375" style="3" customWidth="1"/>
    <col min="3" max="3" width="21.42578125" style="3" customWidth="1"/>
    <col min="4" max="4" width="17.42578125" style="3" customWidth="1"/>
    <col min="5" max="5" width="18.7109375" style="5" customWidth="1"/>
    <col min="6" max="6" width="39.140625" style="3" customWidth="1"/>
    <col min="7" max="7" width="20.7109375" style="2" customWidth="1"/>
    <col min="8" max="8" width="22.85546875" style="4" customWidth="1"/>
    <col min="9" max="9" width="34.85546875" style="3" customWidth="1"/>
    <col min="10" max="10" width="37.28515625" style="3" customWidth="1"/>
    <col min="11" max="11" width="19" style="2" customWidth="1"/>
    <col min="12" max="12" width="10" style="2"/>
    <col min="13" max="13" width="12.42578125" style="2" customWidth="1"/>
    <col min="14" max="16384" width="10" style="2"/>
  </cols>
  <sheetData>
    <row r="1" spans="1:14" ht="47.25" customHeight="1">
      <c r="A1" s="1" t="e" vm="1">
        <v>#VALUE!</v>
      </c>
      <c r="B1" s="38" t="s">
        <v>762</v>
      </c>
      <c r="C1" s="39"/>
      <c r="D1" s="40"/>
      <c r="E1" s="41"/>
      <c r="F1" s="40"/>
      <c r="G1" s="40"/>
      <c r="H1" s="42"/>
      <c r="I1" s="40"/>
      <c r="J1" s="40"/>
      <c r="K1" s="40"/>
      <c r="L1" s="40"/>
      <c r="M1" s="40"/>
      <c r="N1" s="40"/>
    </row>
    <row r="2" spans="1:14" s="37" customFormat="1" ht="42" customHeight="1">
      <c r="A2" s="36" t="s">
        <v>0</v>
      </c>
      <c r="B2" s="36" t="s">
        <v>283</v>
      </c>
      <c r="C2" s="36" t="s">
        <v>135</v>
      </c>
      <c r="D2" s="36" t="s">
        <v>547</v>
      </c>
      <c r="E2" s="36" t="s">
        <v>557</v>
      </c>
      <c r="F2" s="36" t="s">
        <v>744</v>
      </c>
      <c r="G2" s="36" t="s">
        <v>745</v>
      </c>
      <c r="H2" s="36" t="s">
        <v>746</v>
      </c>
      <c r="I2" s="36" t="s">
        <v>747</v>
      </c>
      <c r="J2" s="36" t="s">
        <v>634</v>
      </c>
      <c r="K2" s="36" t="s">
        <v>622</v>
      </c>
      <c r="L2" s="36" t="s">
        <v>395</v>
      </c>
      <c r="M2" s="36" t="s">
        <v>394</v>
      </c>
      <c r="N2" s="36" t="s">
        <v>764</v>
      </c>
    </row>
    <row r="3" spans="1:14" ht="25.5">
      <c r="A3" s="31" t="s">
        <v>496</v>
      </c>
      <c r="B3" s="15" t="s">
        <v>280</v>
      </c>
      <c r="C3" s="13" t="s">
        <v>137</v>
      </c>
      <c r="D3" s="13" t="s">
        <v>329</v>
      </c>
      <c r="E3" s="14" t="s">
        <v>451</v>
      </c>
      <c r="F3" s="15" t="s">
        <v>108</v>
      </c>
      <c r="G3" s="16">
        <v>2024</v>
      </c>
      <c r="H3" s="17">
        <f>+G3+5</f>
        <v>2029</v>
      </c>
      <c r="I3" s="15" t="str">
        <f t="shared" ref="I3:I65" si="0">IF(H3&gt;2025,"Currently No Committee Actions Needed", IF(H3=2025,"Due Now",IF(H3=2024,"Past Due",IF(H3=2023,"OVERDUE",IF(H3&lt;=2022,"URGENT!!OVERDUE")))))</f>
        <v>Currently No Committee Actions Needed</v>
      </c>
      <c r="J3" s="18" t="s">
        <v>695</v>
      </c>
      <c r="K3" s="15" t="s">
        <v>623</v>
      </c>
      <c r="L3" s="15" t="s">
        <v>330</v>
      </c>
      <c r="M3" s="15" t="s">
        <v>309</v>
      </c>
      <c r="N3" s="33" t="s">
        <v>516</v>
      </c>
    </row>
    <row r="4" spans="1:14" ht="35.25" customHeight="1">
      <c r="A4" s="31" t="s">
        <v>496</v>
      </c>
      <c r="B4" s="15" t="s">
        <v>280</v>
      </c>
      <c r="C4" s="13" t="s">
        <v>137</v>
      </c>
      <c r="D4" s="13" t="s">
        <v>331</v>
      </c>
      <c r="E4" s="14" t="s">
        <v>452</v>
      </c>
      <c r="F4" s="15" t="s">
        <v>109</v>
      </c>
      <c r="G4" s="16">
        <v>2024</v>
      </c>
      <c r="H4" s="17">
        <f>+G4+5</f>
        <v>2029</v>
      </c>
      <c r="I4" s="15" t="str">
        <f t="shared" si="0"/>
        <v>Currently No Committee Actions Needed</v>
      </c>
      <c r="J4" s="18" t="s">
        <v>695</v>
      </c>
      <c r="K4" s="15" t="s">
        <v>623</v>
      </c>
      <c r="L4" s="15" t="s">
        <v>332</v>
      </c>
      <c r="M4" s="15" t="s">
        <v>307</v>
      </c>
      <c r="N4" s="33" t="s">
        <v>516</v>
      </c>
    </row>
    <row r="5" spans="1:14" ht="38.25">
      <c r="A5" s="31" t="s">
        <v>513</v>
      </c>
      <c r="B5" s="15" t="s">
        <v>296</v>
      </c>
      <c r="C5" s="13" t="s">
        <v>137</v>
      </c>
      <c r="D5" s="13" t="s">
        <v>379</v>
      </c>
      <c r="E5" s="14" t="s">
        <v>453</v>
      </c>
      <c r="F5" s="15" t="s">
        <v>110</v>
      </c>
      <c r="G5" s="16">
        <v>2020</v>
      </c>
      <c r="H5" s="17">
        <v>2022</v>
      </c>
      <c r="I5" s="15" t="str">
        <f t="shared" si="0"/>
        <v>URGENT!!OVERDUE</v>
      </c>
      <c r="J5" s="18" t="s">
        <v>624</v>
      </c>
      <c r="K5" s="15" t="s">
        <v>625</v>
      </c>
      <c r="L5" s="15"/>
      <c r="M5" s="15"/>
      <c r="N5" s="33" t="s">
        <v>516</v>
      </c>
    </row>
    <row r="6" spans="1:14" ht="25.5">
      <c r="A6" s="31" t="s">
        <v>496</v>
      </c>
      <c r="B6" s="15" t="s">
        <v>280</v>
      </c>
      <c r="C6" s="13" t="s">
        <v>137</v>
      </c>
      <c r="D6" s="13" t="s">
        <v>333</v>
      </c>
      <c r="E6" s="14" t="s">
        <v>528</v>
      </c>
      <c r="F6" s="15" t="s">
        <v>111</v>
      </c>
      <c r="G6" s="16">
        <v>2021</v>
      </c>
      <c r="H6" s="17">
        <f t="shared" ref="H6:H15" si="1">+G6+5</f>
        <v>2026</v>
      </c>
      <c r="I6" s="15" t="str">
        <f t="shared" si="0"/>
        <v>Currently No Committee Actions Needed</v>
      </c>
      <c r="J6" s="15"/>
      <c r="K6" s="15"/>
      <c r="L6" s="15" t="s">
        <v>334</v>
      </c>
      <c r="M6" s="15" t="s">
        <v>309</v>
      </c>
      <c r="N6" s="33" t="s">
        <v>516</v>
      </c>
    </row>
    <row r="7" spans="1:14" ht="25.5">
      <c r="A7" s="31" t="s">
        <v>496</v>
      </c>
      <c r="B7" s="15" t="s">
        <v>280</v>
      </c>
      <c r="C7" s="13" t="s">
        <v>137</v>
      </c>
      <c r="D7" s="13" t="s">
        <v>335</v>
      </c>
      <c r="E7" s="14" t="s">
        <v>626</v>
      </c>
      <c r="F7" s="15" t="s">
        <v>112</v>
      </c>
      <c r="G7" s="16">
        <v>2021</v>
      </c>
      <c r="H7" s="17">
        <f t="shared" si="1"/>
        <v>2026</v>
      </c>
      <c r="I7" s="15" t="str">
        <f t="shared" si="0"/>
        <v>Currently No Committee Actions Needed</v>
      </c>
      <c r="J7" s="15"/>
      <c r="K7" s="15"/>
      <c r="L7" s="15" t="s">
        <v>336</v>
      </c>
      <c r="M7" s="15" t="s">
        <v>309</v>
      </c>
      <c r="N7" s="33" t="s">
        <v>516</v>
      </c>
    </row>
    <row r="8" spans="1:14" ht="25.5">
      <c r="A8" s="31" t="s">
        <v>496</v>
      </c>
      <c r="B8" s="15" t="s">
        <v>280</v>
      </c>
      <c r="C8" s="13" t="s">
        <v>137</v>
      </c>
      <c r="D8" s="13" t="s">
        <v>337</v>
      </c>
      <c r="E8" s="14" t="s">
        <v>396</v>
      </c>
      <c r="F8" s="15" t="s">
        <v>205</v>
      </c>
      <c r="G8" s="16">
        <v>2017</v>
      </c>
      <c r="H8" s="17">
        <f t="shared" si="1"/>
        <v>2022</v>
      </c>
      <c r="I8" s="15" t="str">
        <f t="shared" si="0"/>
        <v>URGENT!!OVERDUE</v>
      </c>
      <c r="J8" s="15"/>
      <c r="K8" s="15"/>
      <c r="L8" s="15"/>
      <c r="M8" s="15"/>
      <c r="N8" s="33" t="s">
        <v>302</v>
      </c>
    </row>
    <row r="9" spans="1:14" ht="25.5">
      <c r="A9" s="31" t="s">
        <v>496</v>
      </c>
      <c r="B9" s="15" t="s">
        <v>280</v>
      </c>
      <c r="C9" s="13" t="s">
        <v>137</v>
      </c>
      <c r="D9" s="13" t="s">
        <v>338</v>
      </c>
      <c r="E9" s="14" t="s">
        <v>518</v>
      </c>
      <c r="F9" s="15" t="s">
        <v>113</v>
      </c>
      <c r="G9" s="16">
        <v>2024</v>
      </c>
      <c r="H9" s="17">
        <f t="shared" si="1"/>
        <v>2029</v>
      </c>
      <c r="I9" s="15" t="str">
        <f t="shared" si="0"/>
        <v>Currently No Committee Actions Needed</v>
      </c>
      <c r="J9" s="18" t="s">
        <v>695</v>
      </c>
      <c r="K9" s="15"/>
      <c r="L9" s="15"/>
      <c r="M9" s="15"/>
      <c r="N9" s="33" t="s">
        <v>516</v>
      </c>
    </row>
    <row r="10" spans="1:14" ht="38.25">
      <c r="A10" s="31" t="s">
        <v>505</v>
      </c>
      <c r="B10" s="15" t="s">
        <v>290</v>
      </c>
      <c r="C10" s="13" t="s">
        <v>137</v>
      </c>
      <c r="D10" s="13" t="s">
        <v>708</v>
      </c>
      <c r="E10" s="14" t="s">
        <v>709</v>
      </c>
      <c r="F10" s="15" t="s">
        <v>705</v>
      </c>
      <c r="G10" s="16">
        <v>2024</v>
      </c>
      <c r="H10" s="17">
        <f>+G10+0</f>
        <v>2024</v>
      </c>
      <c r="I10" s="15" t="str">
        <f t="shared" si="0"/>
        <v>Past Due</v>
      </c>
      <c r="J10" s="15" t="s">
        <v>706</v>
      </c>
      <c r="K10" s="15" t="s">
        <v>707</v>
      </c>
      <c r="L10" s="15"/>
      <c r="M10" s="15"/>
      <c r="N10" s="33" t="s">
        <v>516</v>
      </c>
    </row>
    <row r="11" spans="1:14" ht="25.5">
      <c r="A11" s="31" t="s">
        <v>505</v>
      </c>
      <c r="B11" s="15" t="s">
        <v>290</v>
      </c>
      <c r="C11" s="13" t="s">
        <v>137</v>
      </c>
      <c r="D11" s="13" t="s">
        <v>357</v>
      </c>
      <c r="E11" s="14" t="s">
        <v>627</v>
      </c>
      <c r="F11" s="15" t="s">
        <v>114</v>
      </c>
      <c r="G11" s="16">
        <v>2018</v>
      </c>
      <c r="H11" s="17">
        <f t="shared" si="1"/>
        <v>2023</v>
      </c>
      <c r="I11" s="15" t="str">
        <f t="shared" si="0"/>
        <v>OVERDUE</v>
      </c>
      <c r="J11" s="15" t="str">
        <f>IF(ISNUMBER(SEARCH("re",#REF!)), "DUE", "")</f>
        <v/>
      </c>
      <c r="K11" s="15"/>
      <c r="L11" s="15"/>
      <c r="M11" s="15"/>
      <c r="N11" s="33" t="s">
        <v>302</v>
      </c>
    </row>
    <row r="12" spans="1:14" ht="25.5">
      <c r="A12" s="31" t="s">
        <v>496</v>
      </c>
      <c r="B12" s="15" t="s">
        <v>280</v>
      </c>
      <c r="C12" s="13" t="s">
        <v>137</v>
      </c>
      <c r="D12" s="13" t="s">
        <v>339</v>
      </c>
      <c r="E12" s="14" t="s">
        <v>529</v>
      </c>
      <c r="F12" s="15" t="s">
        <v>115</v>
      </c>
      <c r="G12" s="16">
        <v>2021</v>
      </c>
      <c r="H12" s="17">
        <f t="shared" si="1"/>
        <v>2026</v>
      </c>
      <c r="I12" s="15" t="str">
        <f t="shared" si="0"/>
        <v>Currently No Committee Actions Needed</v>
      </c>
      <c r="J12" s="15" t="s">
        <v>568</v>
      </c>
      <c r="K12" s="15"/>
      <c r="L12" s="15"/>
      <c r="M12" s="15"/>
      <c r="N12" s="33" t="s">
        <v>555</v>
      </c>
    </row>
    <row r="13" spans="1:14" ht="25.5">
      <c r="A13" s="31" t="s">
        <v>496</v>
      </c>
      <c r="B13" s="15" t="s">
        <v>280</v>
      </c>
      <c r="C13" s="13" t="s">
        <v>137</v>
      </c>
      <c r="D13" s="13" t="s">
        <v>340</v>
      </c>
      <c r="E13" s="14" t="s">
        <v>397</v>
      </c>
      <c r="F13" s="15" t="s">
        <v>116</v>
      </c>
      <c r="G13" s="16">
        <v>2017</v>
      </c>
      <c r="H13" s="17">
        <f t="shared" si="1"/>
        <v>2022</v>
      </c>
      <c r="I13" s="15" t="str">
        <f t="shared" si="0"/>
        <v>URGENT!!OVERDUE</v>
      </c>
      <c r="J13" s="15" t="s">
        <v>568</v>
      </c>
      <c r="K13" s="15"/>
      <c r="L13" s="15"/>
      <c r="M13" s="15"/>
      <c r="N13" s="33" t="s">
        <v>302</v>
      </c>
    </row>
    <row r="14" spans="1:14" ht="25.5">
      <c r="A14" s="31" t="s">
        <v>117</v>
      </c>
      <c r="B14" s="15" t="s">
        <v>300</v>
      </c>
      <c r="C14" s="13" t="s">
        <v>137</v>
      </c>
      <c r="D14" s="13" t="s">
        <v>392</v>
      </c>
      <c r="E14" s="14" t="s">
        <v>519</v>
      </c>
      <c r="F14" s="15" t="s">
        <v>118</v>
      </c>
      <c r="G14" s="16">
        <v>2021</v>
      </c>
      <c r="H14" s="17">
        <f t="shared" si="1"/>
        <v>2026</v>
      </c>
      <c r="I14" s="15" t="str">
        <f t="shared" si="0"/>
        <v>Currently No Committee Actions Needed</v>
      </c>
      <c r="J14" s="15" t="s">
        <v>522</v>
      </c>
      <c r="K14" s="15"/>
      <c r="L14" s="15"/>
      <c r="M14" s="15"/>
      <c r="N14" s="33" t="s">
        <v>302</v>
      </c>
    </row>
    <row r="15" spans="1:14" ht="25.5">
      <c r="A15" s="31" t="s">
        <v>496</v>
      </c>
      <c r="B15" s="15" t="s">
        <v>280</v>
      </c>
      <c r="C15" s="13" t="s">
        <v>252</v>
      </c>
      <c r="D15" s="19" t="s">
        <v>621</v>
      </c>
      <c r="E15" s="14" t="s">
        <v>628</v>
      </c>
      <c r="F15" s="15" t="s">
        <v>482</v>
      </c>
      <c r="G15" s="16">
        <v>2021</v>
      </c>
      <c r="H15" s="17">
        <f t="shared" si="1"/>
        <v>2026</v>
      </c>
      <c r="I15" s="15" t="str">
        <f t="shared" si="0"/>
        <v>Currently No Committee Actions Needed</v>
      </c>
      <c r="J15" s="15" t="s">
        <v>523</v>
      </c>
      <c r="K15" s="15"/>
      <c r="L15" s="15" t="s">
        <v>342</v>
      </c>
      <c r="M15" s="15" t="s">
        <v>343</v>
      </c>
      <c r="N15" s="33" t="s">
        <v>555</v>
      </c>
    </row>
    <row r="16" spans="1:14" ht="70.5" customHeight="1">
      <c r="A16" s="31" t="s">
        <v>507</v>
      </c>
      <c r="B16" s="15" t="s">
        <v>292</v>
      </c>
      <c r="C16" s="13" t="s">
        <v>254</v>
      </c>
      <c r="D16" s="13" t="s">
        <v>597</v>
      </c>
      <c r="E16" s="14" t="s">
        <v>629</v>
      </c>
      <c r="F16" s="15" t="s">
        <v>631</v>
      </c>
      <c r="G16" s="16">
        <v>2024</v>
      </c>
      <c r="H16" s="17">
        <v>2025</v>
      </c>
      <c r="I16" s="15" t="str">
        <f t="shared" si="0"/>
        <v>Due Now</v>
      </c>
      <c r="J16" s="15" t="s">
        <v>748</v>
      </c>
      <c r="K16" s="15" t="s">
        <v>630</v>
      </c>
      <c r="L16" s="15"/>
      <c r="M16" s="15"/>
      <c r="N16" s="33" t="s">
        <v>516</v>
      </c>
    </row>
    <row r="17" spans="1:14" ht="76.5" customHeight="1">
      <c r="A17" s="31" t="s">
        <v>507</v>
      </c>
      <c r="B17" s="15" t="s">
        <v>292</v>
      </c>
      <c r="C17" s="13" t="s">
        <v>254</v>
      </c>
      <c r="D17" s="13" t="s">
        <v>641</v>
      </c>
      <c r="E17" s="14" t="s">
        <v>643</v>
      </c>
      <c r="F17" s="15" t="s">
        <v>642</v>
      </c>
      <c r="G17" s="16">
        <v>2024</v>
      </c>
      <c r="H17" s="17">
        <f>+G17+3</f>
        <v>2027</v>
      </c>
      <c r="I17" s="15" t="str">
        <f t="shared" si="0"/>
        <v>Currently No Committee Actions Needed</v>
      </c>
      <c r="J17" s="15" t="s">
        <v>749</v>
      </c>
      <c r="K17" s="15" t="s">
        <v>258</v>
      </c>
      <c r="L17" s="15"/>
      <c r="M17" s="15"/>
      <c r="N17" s="33" t="s">
        <v>516</v>
      </c>
    </row>
    <row r="18" spans="1:14" ht="25.5">
      <c r="A18" s="31" t="s">
        <v>512</v>
      </c>
      <c r="B18" s="15" t="s">
        <v>295</v>
      </c>
      <c r="C18" s="13" t="s">
        <v>136</v>
      </c>
      <c r="D18" s="13" t="s">
        <v>638</v>
      </c>
      <c r="E18" s="20" t="s">
        <v>640</v>
      </c>
      <c r="F18" s="15" t="s">
        <v>639</v>
      </c>
      <c r="G18" s="16">
        <v>2023</v>
      </c>
      <c r="H18" s="17">
        <f>+G18+3</f>
        <v>2026</v>
      </c>
      <c r="I18" s="15" t="str">
        <f t="shared" si="0"/>
        <v>Currently No Committee Actions Needed</v>
      </c>
      <c r="J18" s="15"/>
      <c r="K18" s="15"/>
      <c r="L18" s="15"/>
      <c r="M18" s="15"/>
      <c r="N18" s="33" t="s">
        <v>302</v>
      </c>
    </row>
    <row r="19" spans="1:14" ht="25.5">
      <c r="A19" s="31" t="s">
        <v>512</v>
      </c>
      <c r="B19" s="15" t="s">
        <v>295</v>
      </c>
      <c r="C19" s="13" t="s">
        <v>136</v>
      </c>
      <c r="D19" s="13" t="s">
        <v>375</v>
      </c>
      <c r="E19" s="20" t="s">
        <v>520</v>
      </c>
      <c r="F19" s="15" t="s">
        <v>105</v>
      </c>
      <c r="G19" s="16">
        <v>2021</v>
      </c>
      <c r="H19" s="17">
        <f>+G19+5</f>
        <v>2026</v>
      </c>
      <c r="I19" s="15" t="str">
        <f t="shared" si="0"/>
        <v>Currently No Committee Actions Needed</v>
      </c>
      <c r="J19" s="15" t="s">
        <v>632</v>
      </c>
      <c r="K19" s="15"/>
      <c r="L19" s="15"/>
      <c r="M19" s="15"/>
      <c r="N19" s="33" t="s">
        <v>302</v>
      </c>
    </row>
    <row r="20" spans="1:14" ht="25.5">
      <c r="A20" s="31" t="s">
        <v>512</v>
      </c>
      <c r="B20" s="15" t="s">
        <v>295</v>
      </c>
      <c r="C20" s="13" t="s">
        <v>136</v>
      </c>
      <c r="D20" s="13" t="s">
        <v>376</v>
      </c>
      <c r="E20" s="20" t="s">
        <v>454</v>
      </c>
      <c r="F20" s="15" t="s">
        <v>106</v>
      </c>
      <c r="G20" s="16">
        <v>2020</v>
      </c>
      <c r="H20" s="17">
        <f>+G20+5</f>
        <v>2025</v>
      </c>
      <c r="I20" s="15" t="str">
        <f t="shared" si="0"/>
        <v>Due Now</v>
      </c>
      <c r="J20" s="15" t="s">
        <v>632</v>
      </c>
      <c r="K20" s="15"/>
      <c r="L20" s="15"/>
      <c r="M20" s="15"/>
      <c r="N20" s="33" t="s">
        <v>516</v>
      </c>
    </row>
    <row r="21" spans="1:14" ht="25.5">
      <c r="A21" s="31" t="s">
        <v>504</v>
      </c>
      <c r="B21" s="15" t="s">
        <v>289</v>
      </c>
      <c r="C21" s="13" t="s">
        <v>136</v>
      </c>
      <c r="D21" s="13" t="s">
        <v>635</v>
      </c>
      <c r="E21" s="20" t="s">
        <v>637</v>
      </c>
      <c r="F21" s="15" t="s">
        <v>636</v>
      </c>
      <c r="G21" s="16">
        <v>2023</v>
      </c>
      <c r="H21" s="17">
        <f>+G21+5</f>
        <v>2028</v>
      </c>
      <c r="I21" s="15" t="str">
        <f t="shared" si="0"/>
        <v>Currently No Committee Actions Needed</v>
      </c>
      <c r="J21" s="15"/>
      <c r="K21" s="15"/>
      <c r="L21" s="15"/>
      <c r="M21" s="15"/>
      <c r="N21" s="33" t="s">
        <v>516</v>
      </c>
    </row>
    <row r="22" spans="1:14" ht="51">
      <c r="A22" s="31" t="s">
        <v>501</v>
      </c>
      <c r="B22" s="13" t="s">
        <v>286</v>
      </c>
      <c r="C22" s="13" t="s">
        <v>633</v>
      </c>
      <c r="D22" s="13" t="s">
        <v>351</v>
      </c>
      <c r="E22" s="20" t="s">
        <v>447</v>
      </c>
      <c r="F22" s="15" t="s">
        <v>107</v>
      </c>
      <c r="G22" s="16">
        <v>2018</v>
      </c>
      <c r="H22" s="17">
        <f>+G22+3</f>
        <v>2021</v>
      </c>
      <c r="I22" s="15" t="str">
        <f t="shared" si="0"/>
        <v>URGENT!!OVERDUE</v>
      </c>
      <c r="J22" s="15" t="s">
        <v>623</v>
      </c>
      <c r="K22" s="15"/>
      <c r="L22" s="15"/>
      <c r="M22" s="15"/>
      <c r="N22" s="33" t="s">
        <v>302</v>
      </c>
    </row>
    <row r="23" spans="1:14" ht="25.5">
      <c r="A23" s="31" t="s">
        <v>512</v>
      </c>
      <c r="B23" s="15" t="s">
        <v>295</v>
      </c>
      <c r="C23" s="13" t="s">
        <v>138</v>
      </c>
      <c r="D23" s="13" t="s">
        <v>377</v>
      </c>
      <c r="E23" s="14" t="s">
        <v>398</v>
      </c>
      <c r="F23" s="15" t="s">
        <v>119</v>
      </c>
      <c r="G23" s="16">
        <v>2017</v>
      </c>
      <c r="H23" s="17">
        <f t="shared" ref="H23:H35" si="2">+G23+5</f>
        <v>2022</v>
      </c>
      <c r="I23" s="15" t="str">
        <f t="shared" si="0"/>
        <v>URGENT!!OVERDUE</v>
      </c>
      <c r="J23" s="15"/>
      <c r="K23" s="15"/>
      <c r="L23" s="15" t="str">
        <f>IF(ISNUMBER(SEARCH("re",#REF!)), "DUE", "")</f>
        <v/>
      </c>
      <c r="M23" s="15"/>
      <c r="N23" s="33" t="s">
        <v>302</v>
      </c>
    </row>
    <row r="24" spans="1:14" ht="25.5">
      <c r="A24" s="31" t="s">
        <v>512</v>
      </c>
      <c r="B24" s="15" t="s">
        <v>295</v>
      </c>
      <c r="C24" s="13" t="s">
        <v>138</v>
      </c>
      <c r="D24" s="13" t="s">
        <v>378</v>
      </c>
      <c r="E24" s="14" t="s">
        <v>399</v>
      </c>
      <c r="F24" s="15" t="s">
        <v>120</v>
      </c>
      <c r="G24" s="16">
        <v>2017</v>
      </c>
      <c r="H24" s="17">
        <f t="shared" si="2"/>
        <v>2022</v>
      </c>
      <c r="I24" s="15" t="str">
        <f t="shared" si="0"/>
        <v>URGENT!!OVERDUE</v>
      </c>
      <c r="J24" s="15" t="str">
        <f>IF(ISNUMBER(SEARCH("re",#REF!)), "DUE", "")</f>
        <v/>
      </c>
      <c r="K24" s="15"/>
      <c r="L24" s="15"/>
      <c r="M24" s="15"/>
      <c r="N24" s="33" t="s">
        <v>302</v>
      </c>
    </row>
    <row r="25" spans="1:14" ht="25.5">
      <c r="A25" s="31" t="s">
        <v>121</v>
      </c>
      <c r="B25" s="15" t="s">
        <v>299</v>
      </c>
      <c r="C25" s="13" t="s">
        <v>138</v>
      </c>
      <c r="D25" s="13" t="s">
        <v>391</v>
      </c>
      <c r="E25" s="14" t="s">
        <v>400</v>
      </c>
      <c r="F25" s="15" t="s">
        <v>122</v>
      </c>
      <c r="G25" s="16">
        <v>2011</v>
      </c>
      <c r="H25" s="17">
        <f t="shared" si="2"/>
        <v>2016</v>
      </c>
      <c r="I25" s="15" t="str">
        <f t="shared" si="0"/>
        <v>URGENT!!OVERDUE</v>
      </c>
      <c r="J25" s="15" t="s">
        <v>644</v>
      </c>
      <c r="K25" s="15" t="s">
        <v>625</v>
      </c>
      <c r="L25" s="15"/>
      <c r="M25" s="15"/>
      <c r="N25" s="33" t="s">
        <v>302</v>
      </c>
    </row>
    <row r="26" spans="1:14" ht="25.5">
      <c r="A26" s="31" t="s">
        <v>514</v>
      </c>
      <c r="B26" s="13" t="s">
        <v>273</v>
      </c>
      <c r="C26" s="13" t="s">
        <v>138</v>
      </c>
      <c r="D26" s="13" t="s">
        <v>380</v>
      </c>
      <c r="E26" s="14" t="s">
        <v>401</v>
      </c>
      <c r="F26" s="15" t="s">
        <v>123</v>
      </c>
      <c r="G26" s="16">
        <v>2024</v>
      </c>
      <c r="H26" s="17">
        <f t="shared" si="2"/>
        <v>2029</v>
      </c>
      <c r="I26" s="15" t="str">
        <f t="shared" si="0"/>
        <v>Currently No Committee Actions Needed</v>
      </c>
      <c r="J26" s="15" t="s">
        <v>753</v>
      </c>
      <c r="K26" s="15"/>
      <c r="L26" s="15"/>
      <c r="M26" s="15"/>
      <c r="N26" s="33" t="s">
        <v>302</v>
      </c>
    </row>
    <row r="27" spans="1:14" ht="25.5">
      <c r="A27" s="31" t="s">
        <v>514</v>
      </c>
      <c r="B27" s="13" t="s">
        <v>273</v>
      </c>
      <c r="C27" s="13" t="s">
        <v>138</v>
      </c>
      <c r="D27" s="13" t="s">
        <v>381</v>
      </c>
      <c r="E27" s="14" t="s">
        <v>645</v>
      </c>
      <c r="F27" s="15" t="s">
        <v>124</v>
      </c>
      <c r="G27" s="16">
        <v>2025</v>
      </c>
      <c r="H27" s="17">
        <f t="shared" si="2"/>
        <v>2030</v>
      </c>
      <c r="I27" s="15" t="str">
        <f t="shared" si="0"/>
        <v>Currently No Committee Actions Needed</v>
      </c>
      <c r="J27" s="15" t="s">
        <v>701</v>
      </c>
      <c r="K27" s="15" t="s">
        <v>625</v>
      </c>
      <c r="L27" s="15"/>
      <c r="M27" s="15"/>
      <c r="N27" s="33" t="s">
        <v>302</v>
      </c>
    </row>
    <row r="28" spans="1:14" ht="25.5">
      <c r="A28" s="31" t="s">
        <v>514</v>
      </c>
      <c r="B28" s="13" t="s">
        <v>273</v>
      </c>
      <c r="C28" s="13" t="s">
        <v>138</v>
      </c>
      <c r="D28" s="13" t="s">
        <v>382</v>
      </c>
      <c r="E28" s="14" t="s">
        <v>545</v>
      </c>
      <c r="F28" s="15" t="s">
        <v>125</v>
      </c>
      <c r="G28" s="16">
        <v>2020</v>
      </c>
      <c r="H28" s="17">
        <f t="shared" si="2"/>
        <v>2025</v>
      </c>
      <c r="I28" s="15" t="str">
        <f t="shared" si="0"/>
        <v>Due Now</v>
      </c>
      <c r="J28" s="15"/>
      <c r="K28" s="15"/>
      <c r="L28" s="15"/>
      <c r="M28" s="15"/>
      <c r="N28" s="33" t="s">
        <v>302</v>
      </c>
    </row>
    <row r="29" spans="1:14" ht="25.5">
      <c r="A29" s="31" t="s">
        <v>553</v>
      </c>
      <c r="B29" s="13" t="s">
        <v>301</v>
      </c>
      <c r="C29" s="13" t="s">
        <v>138</v>
      </c>
      <c r="D29" s="15" t="s">
        <v>304</v>
      </c>
      <c r="E29" s="14" t="s">
        <v>646</v>
      </c>
      <c r="F29" s="15" t="s">
        <v>126</v>
      </c>
      <c r="G29" s="16">
        <v>2024</v>
      </c>
      <c r="H29" s="17">
        <f t="shared" si="2"/>
        <v>2029</v>
      </c>
      <c r="I29" s="15" t="str">
        <f t="shared" si="0"/>
        <v>Currently No Committee Actions Needed</v>
      </c>
      <c r="J29" s="15" t="s">
        <v>702</v>
      </c>
      <c r="K29" s="21"/>
      <c r="L29" s="15"/>
      <c r="M29" s="15"/>
      <c r="N29" s="33" t="s">
        <v>302</v>
      </c>
    </row>
    <row r="30" spans="1:14" ht="25.5">
      <c r="A30" s="15" t="s">
        <v>474</v>
      </c>
      <c r="B30" s="15" t="s">
        <v>476</v>
      </c>
      <c r="C30" s="15" t="s">
        <v>477</v>
      </c>
      <c r="D30" s="19" t="s">
        <v>515</v>
      </c>
      <c r="E30" s="14" t="s">
        <v>470</v>
      </c>
      <c r="F30" s="15" t="s">
        <v>475</v>
      </c>
      <c r="G30" s="16">
        <v>2020</v>
      </c>
      <c r="H30" s="17">
        <f t="shared" si="2"/>
        <v>2025</v>
      </c>
      <c r="I30" s="15" t="str">
        <f t="shared" si="0"/>
        <v>Due Now</v>
      </c>
      <c r="J30" s="15"/>
      <c r="K30" s="15"/>
      <c r="L30" s="16"/>
      <c r="M30" s="16"/>
      <c r="N30" s="33"/>
    </row>
    <row r="31" spans="1:14" ht="38.25">
      <c r="A31" s="15" t="s">
        <v>509</v>
      </c>
      <c r="B31" s="15" t="s">
        <v>261</v>
      </c>
      <c r="C31" s="15" t="s">
        <v>260</v>
      </c>
      <c r="D31" s="15" t="s">
        <v>259</v>
      </c>
      <c r="E31" s="20"/>
      <c r="F31" s="15"/>
      <c r="G31" s="16">
        <v>2030</v>
      </c>
      <c r="H31" s="17">
        <f t="shared" si="2"/>
        <v>2035</v>
      </c>
      <c r="I31" s="15" t="str">
        <f t="shared" si="0"/>
        <v>Currently No Committee Actions Needed</v>
      </c>
      <c r="J31" s="15"/>
      <c r="K31" s="15"/>
      <c r="L31" s="16"/>
      <c r="M31" s="16"/>
      <c r="N31" s="33"/>
    </row>
    <row r="32" spans="1:14" ht="25.5">
      <c r="A32" s="15" t="s">
        <v>510</v>
      </c>
      <c r="B32" s="15" t="s">
        <v>267</v>
      </c>
      <c r="C32" s="15" t="s">
        <v>260</v>
      </c>
      <c r="D32" s="15" t="s">
        <v>259</v>
      </c>
      <c r="E32" s="20"/>
      <c r="F32" s="15"/>
      <c r="G32" s="16">
        <v>2030</v>
      </c>
      <c r="H32" s="17">
        <f t="shared" si="2"/>
        <v>2035</v>
      </c>
      <c r="I32" s="15" t="str">
        <f t="shared" si="0"/>
        <v>Currently No Committee Actions Needed</v>
      </c>
      <c r="J32" s="15"/>
      <c r="K32" s="16"/>
      <c r="L32" s="16"/>
      <c r="M32" s="16"/>
      <c r="N32" s="33"/>
    </row>
    <row r="33" spans="1:14" ht="25.5">
      <c r="A33" s="15" t="s">
        <v>263</v>
      </c>
      <c r="B33" s="15" t="s">
        <v>269</v>
      </c>
      <c r="C33" s="15" t="s">
        <v>260</v>
      </c>
      <c r="D33" s="15" t="s">
        <v>259</v>
      </c>
      <c r="E33" s="20"/>
      <c r="F33" s="15"/>
      <c r="G33" s="16">
        <v>2030</v>
      </c>
      <c r="H33" s="17">
        <f t="shared" si="2"/>
        <v>2035</v>
      </c>
      <c r="I33" s="15" t="str">
        <f t="shared" si="0"/>
        <v>Currently No Committee Actions Needed</v>
      </c>
      <c r="J33" s="15"/>
      <c r="K33" s="16"/>
      <c r="L33" s="16"/>
      <c r="M33" s="16"/>
      <c r="N33" s="33"/>
    </row>
    <row r="34" spans="1:14" ht="25.5">
      <c r="A34" s="15" t="s">
        <v>264</v>
      </c>
      <c r="B34" s="15" t="s">
        <v>270</v>
      </c>
      <c r="C34" s="15" t="s">
        <v>260</v>
      </c>
      <c r="D34" s="15" t="s">
        <v>259</v>
      </c>
      <c r="E34" s="20"/>
      <c r="F34" s="15"/>
      <c r="G34" s="16">
        <v>2030</v>
      </c>
      <c r="H34" s="17">
        <f t="shared" si="2"/>
        <v>2035</v>
      </c>
      <c r="I34" s="15" t="str">
        <f t="shared" si="0"/>
        <v>Currently No Committee Actions Needed</v>
      </c>
      <c r="J34" s="15"/>
      <c r="K34" s="16"/>
      <c r="L34" s="16"/>
      <c r="M34" s="16"/>
      <c r="N34" s="33"/>
    </row>
    <row r="35" spans="1:14" ht="25.5">
      <c r="A35" s="15" t="s">
        <v>265</v>
      </c>
      <c r="B35" s="15" t="s">
        <v>272</v>
      </c>
      <c r="C35" s="15" t="s">
        <v>260</v>
      </c>
      <c r="D35" s="15" t="s">
        <v>259</v>
      </c>
      <c r="E35" s="20"/>
      <c r="F35" s="15"/>
      <c r="G35" s="16">
        <v>2030</v>
      </c>
      <c r="H35" s="17">
        <f t="shared" si="2"/>
        <v>2035</v>
      </c>
      <c r="I35" s="15" t="str">
        <f t="shared" si="0"/>
        <v>Currently No Committee Actions Needed</v>
      </c>
      <c r="J35" s="15"/>
      <c r="K35" s="16"/>
      <c r="L35" s="16"/>
      <c r="M35" s="16"/>
      <c r="N35" s="33"/>
    </row>
    <row r="36" spans="1:14" ht="38.25">
      <c r="A36" s="19" t="s">
        <v>554</v>
      </c>
      <c r="B36" s="19" t="s">
        <v>448</v>
      </c>
      <c r="C36" s="15" t="s">
        <v>489</v>
      </c>
      <c r="D36" s="15" t="s">
        <v>259</v>
      </c>
      <c r="E36" s="20"/>
      <c r="F36" s="15"/>
      <c r="G36" s="16"/>
      <c r="H36" s="17"/>
      <c r="I36" s="15" t="str">
        <f t="shared" si="0"/>
        <v>URGENT!!OVERDUE</v>
      </c>
      <c r="J36" s="15"/>
      <c r="K36" s="16"/>
      <c r="L36" s="16"/>
      <c r="M36" s="15"/>
      <c r="N36" s="34"/>
    </row>
    <row r="37" spans="1:14" ht="25.5">
      <c r="A37" s="15" t="s">
        <v>262</v>
      </c>
      <c r="B37" s="15" t="s">
        <v>268</v>
      </c>
      <c r="C37" s="15" t="s">
        <v>472</v>
      </c>
      <c r="D37" s="15" t="s">
        <v>728</v>
      </c>
      <c r="E37" s="14" t="s">
        <v>730</v>
      </c>
      <c r="F37" s="15" t="s">
        <v>729</v>
      </c>
      <c r="G37" s="15">
        <v>2024</v>
      </c>
      <c r="H37" s="17">
        <v>2025</v>
      </c>
      <c r="I37" s="15" t="str">
        <f t="shared" si="0"/>
        <v>Due Now</v>
      </c>
      <c r="J37" s="15" t="s">
        <v>731</v>
      </c>
      <c r="K37" s="15" t="s">
        <v>732</v>
      </c>
      <c r="L37" s="16"/>
      <c r="M37" s="16"/>
      <c r="N37" s="33"/>
    </row>
    <row r="38" spans="1:14" ht="25.5">
      <c r="A38" s="15" t="s">
        <v>266</v>
      </c>
      <c r="B38" s="15" t="s">
        <v>271</v>
      </c>
      <c r="C38" s="15" t="s">
        <v>260</v>
      </c>
      <c r="D38" s="15" t="s">
        <v>726</v>
      </c>
      <c r="E38" s="14" t="s">
        <v>450</v>
      </c>
      <c r="F38" s="15" t="s">
        <v>725</v>
      </c>
      <c r="G38" s="16"/>
      <c r="H38" s="17">
        <v>2022</v>
      </c>
      <c r="I38" s="15" t="str">
        <f t="shared" si="0"/>
        <v>URGENT!!OVERDUE</v>
      </c>
      <c r="J38" s="15" t="s">
        <v>724</v>
      </c>
      <c r="K38" s="15"/>
      <c r="L38" s="16"/>
      <c r="M38" s="16"/>
      <c r="N38" s="33"/>
    </row>
    <row r="39" spans="1:14" ht="25.5">
      <c r="A39" s="15" t="s">
        <v>266</v>
      </c>
      <c r="B39" s="15" t="s">
        <v>271</v>
      </c>
      <c r="C39" s="15" t="s">
        <v>260</v>
      </c>
      <c r="D39" s="15" t="s">
        <v>473</v>
      </c>
      <c r="E39" s="14" t="s">
        <v>450</v>
      </c>
      <c r="F39" s="15" t="s">
        <v>723</v>
      </c>
      <c r="G39" s="16"/>
      <c r="H39" s="17">
        <v>2022</v>
      </c>
      <c r="I39" s="15" t="str">
        <f t="shared" si="0"/>
        <v>URGENT!!OVERDUE</v>
      </c>
      <c r="J39" s="15" t="s">
        <v>724</v>
      </c>
      <c r="K39" s="15"/>
      <c r="L39" s="16"/>
      <c r="M39" s="16"/>
      <c r="N39" s="33"/>
    </row>
    <row r="40" spans="1:14" ht="25.5">
      <c r="A40" s="31" t="s">
        <v>490</v>
      </c>
      <c r="B40" s="13" t="s">
        <v>274</v>
      </c>
      <c r="C40" s="13" t="s">
        <v>250</v>
      </c>
      <c r="D40" s="22" t="s">
        <v>575</v>
      </c>
      <c r="E40" s="23" t="s">
        <v>576</v>
      </c>
      <c r="F40" s="24" t="s">
        <v>578</v>
      </c>
      <c r="G40" s="16">
        <v>2022</v>
      </c>
      <c r="H40" s="17">
        <v>2023</v>
      </c>
      <c r="I40" s="15" t="str">
        <f t="shared" si="0"/>
        <v>OVERDUE</v>
      </c>
      <c r="J40" s="22" t="s">
        <v>577</v>
      </c>
      <c r="K40" s="22"/>
      <c r="L40" s="15"/>
      <c r="M40" s="15" t="s">
        <v>307</v>
      </c>
      <c r="N40" s="33" t="s">
        <v>302</v>
      </c>
    </row>
    <row r="41" spans="1:14" ht="25.5">
      <c r="A41" s="31" t="s">
        <v>492</v>
      </c>
      <c r="B41" s="15" t="s">
        <v>276</v>
      </c>
      <c r="C41" s="13" t="s">
        <v>139</v>
      </c>
      <c r="D41" s="19" t="s">
        <v>478</v>
      </c>
      <c r="E41" s="14" t="s">
        <v>450</v>
      </c>
      <c r="F41" s="25" t="s">
        <v>479</v>
      </c>
      <c r="G41" s="16">
        <v>2022</v>
      </c>
      <c r="H41" s="17">
        <v>2022</v>
      </c>
      <c r="I41" s="15" t="str">
        <f t="shared" si="0"/>
        <v>URGENT!!OVERDUE</v>
      </c>
      <c r="J41" s="15" t="s">
        <v>488</v>
      </c>
      <c r="K41" s="15"/>
      <c r="L41" s="15"/>
      <c r="M41" s="15"/>
      <c r="N41" s="33"/>
    </row>
    <row r="42" spans="1:14" ht="25.5">
      <c r="A42" s="31" t="s">
        <v>492</v>
      </c>
      <c r="B42" s="15" t="s">
        <v>276</v>
      </c>
      <c r="C42" s="13" t="s">
        <v>139</v>
      </c>
      <c r="D42" s="15" t="s">
        <v>562</v>
      </c>
      <c r="E42" s="14" t="s">
        <v>450</v>
      </c>
      <c r="F42" s="15" t="s">
        <v>563</v>
      </c>
      <c r="G42" s="16">
        <v>2022</v>
      </c>
      <c r="H42" s="17">
        <v>2022</v>
      </c>
      <c r="I42" s="15" t="str">
        <f t="shared" si="0"/>
        <v>URGENT!!OVERDUE</v>
      </c>
      <c r="J42" s="15" t="s">
        <v>488</v>
      </c>
      <c r="K42" s="15"/>
      <c r="L42" s="15"/>
      <c r="M42" s="15"/>
      <c r="N42" s="33"/>
    </row>
    <row r="43" spans="1:14" ht="25.5">
      <c r="A43" s="31" t="s">
        <v>493</v>
      </c>
      <c r="B43" s="15" t="s">
        <v>277</v>
      </c>
      <c r="C43" s="13" t="s">
        <v>257</v>
      </c>
      <c r="D43" s="19" t="s">
        <v>480</v>
      </c>
      <c r="E43" s="14" t="s">
        <v>450</v>
      </c>
      <c r="F43" s="15" t="s">
        <v>481</v>
      </c>
      <c r="G43" s="16">
        <v>2020</v>
      </c>
      <c r="H43" s="17">
        <v>2022</v>
      </c>
      <c r="I43" s="15" t="str">
        <f t="shared" si="0"/>
        <v>URGENT!!OVERDUE</v>
      </c>
      <c r="J43" s="22" t="s">
        <v>563</v>
      </c>
      <c r="K43" s="22"/>
      <c r="L43" s="15"/>
      <c r="M43" s="15"/>
      <c r="N43" s="33" t="s">
        <v>302</v>
      </c>
    </row>
    <row r="44" spans="1:14" s="6" customFormat="1" ht="38.25">
      <c r="A44" s="31" t="s">
        <v>501</v>
      </c>
      <c r="B44" s="13" t="s">
        <v>286</v>
      </c>
      <c r="C44" s="13" t="s">
        <v>139</v>
      </c>
      <c r="D44" s="13" t="s">
        <v>559</v>
      </c>
      <c r="E44" s="20" t="s">
        <v>561</v>
      </c>
      <c r="F44" s="15" t="s">
        <v>560</v>
      </c>
      <c r="G44" s="16">
        <v>2021</v>
      </c>
      <c r="H44" s="17">
        <v>2022</v>
      </c>
      <c r="I44" s="15" t="str">
        <f t="shared" si="0"/>
        <v>URGENT!!OVERDUE</v>
      </c>
      <c r="J44" s="22" t="s">
        <v>590</v>
      </c>
      <c r="K44" s="22"/>
      <c r="L44" s="15"/>
      <c r="M44" s="15"/>
      <c r="N44" s="33" t="s">
        <v>516</v>
      </c>
    </row>
    <row r="45" spans="1:14" ht="25.5">
      <c r="A45" s="31" t="s">
        <v>503</v>
      </c>
      <c r="B45" s="15" t="s">
        <v>288</v>
      </c>
      <c r="C45" s="13" t="s">
        <v>257</v>
      </c>
      <c r="D45" s="19" t="s">
        <v>483</v>
      </c>
      <c r="E45" s="14" t="s">
        <v>450</v>
      </c>
      <c r="F45" s="15" t="s">
        <v>484</v>
      </c>
      <c r="G45" s="16">
        <v>2024</v>
      </c>
      <c r="H45" s="17">
        <f>+G45+1</f>
        <v>2025</v>
      </c>
      <c r="I45" s="15" t="str">
        <f t="shared" si="0"/>
        <v>Due Now</v>
      </c>
      <c r="J45" s="15" t="s">
        <v>487</v>
      </c>
      <c r="K45" s="15"/>
      <c r="L45" s="15"/>
      <c r="M45" s="15"/>
      <c r="N45" s="33" t="s">
        <v>555</v>
      </c>
    </row>
    <row r="46" spans="1:14" ht="51">
      <c r="A46" s="31" t="s">
        <v>504</v>
      </c>
      <c r="B46" s="15" t="s">
        <v>289</v>
      </c>
      <c r="C46" s="13" t="s">
        <v>140</v>
      </c>
      <c r="D46" s="13" t="s">
        <v>565</v>
      </c>
      <c r="E46" s="14" t="s">
        <v>567</v>
      </c>
      <c r="F46" s="15" t="s">
        <v>566</v>
      </c>
      <c r="G46" s="16">
        <v>2022</v>
      </c>
      <c r="H46" s="17">
        <v>2023</v>
      </c>
      <c r="I46" s="15" t="str">
        <f t="shared" si="0"/>
        <v>OVERDUE</v>
      </c>
      <c r="J46" s="15" t="s">
        <v>569</v>
      </c>
      <c r="K46" s="15"/>
      <c r="L46" s="16"/>
      <c r="M46" s="15"/>
      <c r="N46" s="33" t="s">
        <v>302</v>
      </c>
    </row>
    <row r="47" spans="1:14" ht="25.5">
      <c r="A47" s="31" t="s">
        <v>505</v>
      </c>
      <c r="B47" s="15" t="s">
        <v>290</v>
      </c>
      <c r="C47" s="13" t="s">
        <v>137</v>
      </c>
      <c r="D47" s="13" t="s">
        <v>594</v>
      </c>
      <c r="E47" s="26" t="s">
        <v>594</v>
      </c>
      <c r="F47" s="27" t="s">
        <v>595</v>
      </c>
      <c r="G47" s="16">
        <v>2022</v>
      </c>
      <c r="H47" s="17">
        <v>2023</v>
      </c>
      <c r="I47" s="15" t="str">
        <f t="shared" si="0"/>
        <v>OVERDUE</v>
      </c>
      <c r="J47" s="27" t="s">
        <v>596</v>
      </c>
      <c r="K47" s="27"/>
      <c r="L47" s="15"/>
      <c r="M47" s="15"/>
      <c r="N47" s="33" t="s">
        <v>555</v>
      </c>
    </row>
    <row r="48" spans="1:14" ht="38.25">
      <c r="A48" s="31" t="s">
        <v>508</v>
      </c>
      <c r="B48" s="15" t="s">
        <v>293</v>
      </c>
      <c r="C48" s="13" t="s">
        <v>253</v>
      </c>
      <c r="D48" s="13" t="s">
        <v>600</v>
      </c>
      <c r="E48" s="26" t="s">
        <v>600</v>
      </c>
      <c r="F48" s="27" t="s">
        <v>602</v>
      </c>
      <c r="G48" s="16">
        <v>2022</v>
      </c>
      <c r="H48" s="17">
        <f>1+2022</f>
        <v>2023</v>
      </c>
      <c r="I48" s="15" t="str">
        <f t="shared" si="0"/>
        <v>OVERDUE</v>
      </c>
      <c r="J48" s="15" t="s">
        <v>603</v>
      </c>
      <c r="K48" s="15"/>
      <c r="L48" s="15"/>
      <c r="M48" s="15"/>
      <c r="N48" s="33" t="s">
        <v>302</v>
      </c>
    </row>
    <row r="49" spans="1:14" ht="87.75" customHeight="1">
      <c r="A49" s="31" t="s">
        <v>508</v>
      </c>
      <c r="B49" s="15" t="s">
        <v>293</v>
      </c>
      <c r="C49" s="13" t="s">
        <v>253</v>
      </c>
      <c r="D49" s="13" t="s">
        <v>601</v>
      </c>
      <c r="E49" s="26" t="s">
        <v>598</v>
      </c>
      <c r="F49" s="15" t="s">
        <v>449</v>
      </c>
      <c r="G49" s="16">
        <v>2022</v>
      </c>
      <c r="H49" s="17">
        <f>2+2022</f>
        <v>2024</v>
      </c>
      <c r="I49" s="15" t="str">
        <f t="shared" si="0"/>
        <v>Past Due</v>
      </c>
      <c r="J49" s="15" t="s">
        <v>599</v>
      </c>
      <c r="K49" s="15"/>
      <c r="L49" s="15"/>
      <c r="M49" s="15"/>
      <c r="N49" s="33" t="s">
        <v>302</v>
      </c>
    </row>
    <row r="50" spans="1:14" ht="38.25">
      <c r="A50" s="31" t="s">
        <v>542</v>
      </c>
      <c r="B50" s="15" t="s">
        <v>543</v>
      </c>
      <c r="C50" s="13" t="s">
        <v>253</v>
      </c>
      <c r="D50" s="13" t="s">
        <v>485</v>
      </c>
      <c r="E50" s="14" t="s">
        <v>450</v>
      </c>
      <c r="F50" s="15" t="s">
        <v>486</v>
      </c>
      <c r="G50" s="16">
        <v>2022</v>
      </c>
      <c r="H50" s="17">
        <f>+G50+1</f>
        <v>2023</v>
      </c>
      <c r="I50" s="15" t="str">
        <f t="shared" si="0"/>
        <v>OVERDUE</v>
      </c>
      <c r="J50" s="15" t="s">
        <v>615</v>
      </c>
      <c r="K50" s="15"/>
      <c r="L50" s="15"/>
      <c r="M50" s="15"/>
      <c r="N50" s="33" t="s">
        <v>302</v>
      </c>
    </row>
    <row r="51" spans="1:14" ht="25.5">
      <c r="A51" s="31" t="s">
        <v>492</v>
      </c>
      <c r="B51" s="15" t="s">
        <v>276</v>
      </c>
      <c r="C51" s="13" t="s">
        <v>139</v>
      </c>
      <c r="D51" s="13" t="s">
        <v>546</v>
      </c>
      <c r="E51" s="20" t="s">
        <v>549</v>
      </c>
      <c r="F51" s="15" t="s">
        <v>548</v>
      </c>
      <c r="G51" s="16">
        <v>2022</v>
      </c>
      <c r="H51" s="17">
        <f>+G51+1</f>
        <v>2023</v>
      </c>
      <c r="I51" s="15" t="str">
        <f t="shared" si="0"/>
        <v>OVERDUE</v>
      </c>
      <c r="J51" s="15" t="s">
        <v>488</v>
      </c>
      <c r="K51" s="15"/>
      <c r="L51" s="16"/>
      <c r="M51" s="16"/>
      <c r="N51" s="33"/>
    </row>
    <row r="52" spans="1:14" ht="25.5">
      <c r="A52" s="31" t="s">
        <v>512</v>
      </c>
      <c r="B52" s="15" t="s">
        <v>295</v>
      </c>
      <c r="C52" s="13" t="s">
        <v>136</v>
      </c>
      <c r="D52" s="22" t="s">
        <v>607</v>
      </c>
      <c r="E52" s="23" t="s">
        <v>607</v>
      </c>
      <c r="F52" s="22" t="s">
        <v>608</v>
      </c>
      <c r="G52" s="16">
        <v>2022</v>
      </c>
      <c r="H52" s="17">
        <f>+G52+1</f>
        <v>2023</v>
      </c>
      <c r="I52" s="15" t="str">
        <f t="shared" si="0"/>
        <v>OVERDUE</v>
      </c>
      <c r="J52" s="15" t="s">
        <v>609</v>
      </c>
      <c r="K52" s="15"/>
      <c r="L52" s="15"/>
      <c r="M52" s="15"/>
      <c r="N52" s="33" t="s">
        <v>302</v>
      </c>
    </row>
    <row r="53" spans="1:14" ht="25.5">
      <c r="A53" s="31" t="s">
        <v>513</v>
      </c>
      <c r="B53" s="15" t="s">
        <v>296</v>
      </c>
      <c r="C53" s="13" t="s">
        <v>257</v>
      </c>
      <c r="D53" s="13" t="s">
        <v>740</v>
      </c>
      <c r="E53" s="26" t="s">
        <v>740</v>
      </c>
      <c r="F53" s="15" t="s">
        <v>741</v>
      </c>
      <c r="G53" s="16">
        <v>2023</v>
      </c>
      <c r="H53" s="17">
        <v>2023</v>
      </c>
      <c r="I53" s="15" t="str">
        <f t="shared" si="0"/>
        <v>OVERDUE</v>
      </c>
      <c r="J53" s="15" t="s">
        <v>750</v>
      </c>
      <c r="K53" s="15"/>
      <c r="L53" s="15"/>
      <c r="M53" s="15"/>
      <c r="N53" s="33" t="s">
        <v>516</v>
      </c>
    </row>
    <row r="54" spans="1:14" ht="25.5">
      <c r="A54" s="31" t="s">
        <v>513</v>
      </c>
      <c r="B54" s="15" t="s">
        <v>296</v>
      </c>
      <c r="C54" s="13" t="s">
        <v>257</v>
      </c>
      <c r="D54" s="13" t="s">
        <v>611</v>
      </c>
      <c r="E54" s="26" t="s">
        <v>611</v>
      </c>
      <c r="F54" s="15" t="s">
        <v>610</v>
      </c>
      <c r="G54" s="16">
        <v>2022</v>
      </c>
      <c r="H54" s="17">
        <v>2023</v>
      </c>
      <c r="I54" s="15" t="str">
        <f t="shared" si="0"/>
        <v>OVERDUE</v>
      </c>
      <c r="J54" s="15" t="s">
        <v>742</v>
      </c>
      <c r="K54" s="15"/>
      <c r="L54" s="15"/>
      <c r="M54" s="15"/>
      <c r="N54" s="33" t="s">
        <v>516</v>
      </c>
    </row>
    <row r="55" spans="1:14" s="5" customFormat="1" ht="25.5">
      <c r="A55" s="26" t="s">
        <v>500</v>
      </c>
      <c r="B55" s="14" t="s">
        <v>285</v>
      </c>
      <c r="C55" s="28" t="s">
        <v>252</v>
      </c>
      <c r="D55" s="28" t="s">
        <v>550</v>
      </c>
      <c r="E55" s="14" t="s">
        <v>552</v>
      </c>
      <c r="F55" s="14" t="s">
        <v>551</v>
      </c>
      <c r="G55" s="20">
        <v>2022</v>
      </c>
      <c r="H55" s="29">
        <v>2025</v>
      </c>
      <c r="I55" s="14" t="str">
        <f t="shared" si="0"/>
        <v>Due Now</v>
      </c>
      <c r="J55" s="14" t="s">
        <v>757</v>
      </c>
      <c r="K55" s="14"/>
      <c r="L55" s="14"/>
      <c r="M55" s="14"/>
      <c r="N55" s="35"/>
    </row>
    <row r="56" spans="1:14" ht="25.5">
      <c r="A56" s="31" t="s">
        <v>514</v>
      </c>
      <c r="B56" s="13" t="s">
        <v>1</v>
      </c>
      <c r="C56" s="13" t="s">
        <v>250</v>
      </c>
      <c r="D56" s="13" t="s">
        <v>383</v>
      </c>
      <c r="E56" s="14" t="s">
        <v>534</v>
      </c>
      <c r="F56" s="15" t="s">
        <v>2</v>
      </c>
      <c r="G56" s="16">
        <v>2021</v>
      </c>
      <c r="H56" s="17">
        <f t="shared" ref="H56:H75" si="3">+G56+5</f>
        <v>2026</v>
      </c>
      <c r="I56" s="15" t="str">
        <f t="shared" si="0"/>
        <v>Currently No Committee Actions Needed</v>
      </c>
      <c r="J56" s="15" t="str">
        <f>IF(ISNUMBER(SEARCH("re",#REF!)), "DUE", "")</f>
        <v/>
      </c>
      <c r="K56" s="15"/>
      <c r="L56" s="15" t="s">
        <v>384</v>
      </c>
      <c r="M56" s="15" t="s">
        <v>307</v>
      </c>
      <c r="N56" s="33" t="s">
        <v>555</v>
      </c>
    </row>
    <row r="57" spans="1:14" ht="25.5">
      <c r="A57" s="31" t="s">
        <v>497</v>
      </c>
      <c r="B57" s="15" t="s">
        <v>281</v>
      </c>
      <c r="C57" s="13" t="s">
        <v>250</v>
      </c>
      <c r="D57" s="13" t="s">
        <v>345</v>
      </c>
      <c r="E57" s="14" t="s">
        <v>588</v>
      </c>
      <c r="F57" s="15" t="s">
        <v>3</v>
      </c>
      <c r="G57" s="16">
        <v>2022</v>
      </c>
      <c r="H57" s="17">
        <f t="shared" si="3"/>
        <v>2027</v>
      </c>
      <c r="I57" s="15" t="str">
        <f t="shared" si="0"/>
        <v>Currently No Committee Actions Needed</v>
      </c>
      <c r="J57" s="15" t="str">
        <f>IF(I57&gt;2022,"N/A", IF(I57=2022,"Due Soon",IF(I57=2021,"DUE NOW",IF(I57=2020,"OVERDUE",IF(I57&lt;2020,"URGENT!!OVERDUE")))))</f>
        <v>N/A</v>
      </c>
      <c r="K57" s="15"/>
      <c r="L57" s="15" t="s">
        <v>346</v>
      </c>
      <c r="M57" s="15" t="s">
        <v>321</v>
      </c>
      <c r="N57" s="33" t="s">
        <v>555</v>
      </c>
    </row>
    <row r="58" spans="1:14" ht="25.5">
      <c r="A58" s="31" t="s">
        <v>490</v>
      </c>
      <c r="B58" s="13" t="s">
        <v>274</v>
      </c>
      <c r="C58" s="13" t="s">
        <v>250</v>
      </c>
      <c r="D58" s="13" t="s">
        <v>305</v>
      </c>
      <c r="E58" s="14" t="s">
        <v>571</v>
      </c>
      <c r="F58" s="15" t="s">
        <v>5</v>
      </c>
      <c r="G58" s="16">
        <v>2021</v>
      </c>
      <c r="H58" s="17">
        <f t="shared" si="3"/>
        <v>2026</v>
      </c>
      <c r="I58" s="15" t="str">
        <f t="shared" si="0"/>
        <v>Currently No Committee Actions Needed</v>
      </c>
      <c r="J58" s="22" t="s">
        <v>572</v>
      </c>
      <c r="K58" s="22"/>
      <c r="L58" s="15" t="s">
        <v>306</v>
      </c>
      <c r="M58" s="15" t="s">
        <v>307</v>
      </c>
      <c r="N58" s="33" t="s">
        <v>555</v>
      </c>
    </row>
    <row r="59" spans="1:14" ht="38.25">
      <c r="A59" s="31" t="s">
        <v>502</v>
      </c>
      <c r="B59" s="15" t="s">
        <v>287</v>
      </c>
      <c r="C59" s="13" t="s">
        <v>250</v>
      </c>
      <c r="D59" s="13" t="s">
        <v>352</v>
      </c>
      <c r="E59" s="14" t="s">
        <v>647</v>
      </c>
      <c r="F59" s="15" t="s">
        <v>6</v>
      </c>
      <c r="G59" s="16">
        <v>2023</v>
      </c>
      <c r="H59" s="17">
        <f t="shared" si="3"/>
        <v>2028</v>
      </c>
      <c r="I59" s="15" t="str">
        <f t="shared" si="0"/>
        <v>Currently No Committee Actions Needed</v>
      </c>
      <c r="J59" s="22" t="s">
        <v>592</v>
      </c>
      <c r="K59" s="22"/>
      <c r="L59" s="15"/>
      <c r="M59" s="15"/>
      <c r="N59" s="33" t="s">
        <v>516</v>
      </c>
    </row>
    <row r="60" spans="1:14" ht="25.5">
      <c r="A60" s="31" t="s">
        <v>502</v>
      </c>
      <c r="B60" s="15" t="s">
        <v>287</v>
      </c>
      <c r="C60" s="13" t="s">
        <v>250</v>
      </c>
      <c r="D60" s="13" t="s">
        <v>353</v>
      </c>
      <c r="E60" s="14" t="s">
        <v>618</v>
      </c>
      <c r="F60" s="15" t="s">
        <v>7</v>
      </c>
      <c r="G60" s="16">
        <v>2023</v>
      </c>
      <c r="H60" s="17">
        <f t="shared" si="3"/>
        <v>2028</v>
      </c>
      <c r="I60" s="15" t="str">
        <f t="shared" si="0"/>
        <v>Currently No Committee Actions Needed</v>
      </c>
      <c r="J60" s="22" t="s">
        <v>703</v>
      </c>
      <c r="K60" s="22"/>
      <c r="L60" s="15"/>
      <c r="M60" s="15"/>
      <c r="N60" s="33" t="s">
        <v>516</v>
      </c>
    </row>
    <row r="61" spans="1:14" ht="25.5">
      <c r="A61" s="31" t="s">
        <v>502</v>
      </c>
      <c r="B61" s="15" t="s">
        <v>287</v>
      </c>
      <c r="C61" s="13" t="s">
        <v>250</v>
      </c>
      <c r="D61" s="13" t="s">
        <v>354</v>
      </c>
      <c r="E61" s="14" t="s">
        <v>455</v>
      </c>
      <c r="F61" s="15" t="s">
        <v>8</v>
      </c>
      <c r="G61" s="16">
        <v>2020</v>
      </c>
      <c r="H61" s="17">
        <f t="shared" si="3"/>
        <v>2025</v>
      </c>
      <c r="I61" s="15" t="str">
        <f t="shared" si="0"/>
        <v>Due Now</v>
      </c>
      <c r="J61" s="22" t="s">
        <v>719</v>
      </c>
      <c r="K61" s="22" t="s">
        <v>720</v>
      </c>
      <c r="L61" s="15" t="s">
        <v>355</v>
      </c>
      <c r="M61" s="15" t="s">
        <v>307</v>
      </c>
      <c r="N61" s="33" t="s">
        <v>516</v>
      </c>
    </row>
    <row r="62" spans="1:14" ht="25.5">
      <c r="A62" s="31" t="s">
        <v>542</v>
      </c>
      <c r="B62" s="15" t="s">
        <v>543</v>
      </c>
      <c r="C62" s="13" t="s">
        <v>256</v>
      </c>
      <c r="D62" s="13" t="s">
        <v>363</v>
      </c>
      <c r="E62" s="14" t="s">
        <v>648</v>
      </c>
      <c r="F62" s="15" t="s">
        <v>9</v>
      </c>
      <c r="G62" s="16">
        <v>2024</v>
      </c>
      <c r="H62" s="17">
        <f t="shared" si="3"/>
        <v>2029</v>
      </c>
      <c r="I62" s="15" t="str">
        <f t="shared" si="0"/>
        <v>Currently No Committee Actions Needed</v>
      </c>
      <c r="J62" s="15" t="s">
        <v>694</v>
      </c>
      <c r="K62" s="15"/>
      <c r="L62" s="15"/>
      <c r="M62" s="15"/>
      <c r="N62" s="33" t="s">
        <v>302</v>
      </c>
    </row>
    <row r="63" spans="1:14" ht="25.5">
      <c r="A63" s="31" t="s">
        <v>491</v>
      </c>
      <c r="B63" s="15" t="s">
        <v>275</v>
      </c>
      <c r="C63" s="13" t="s">
        <v>252</v>
      </c>
      <c r="D63" s="13" t="s">
        <v>313</v>
      </c>
      <c r="E63" s="14" t="s">
        <v>527</v>
      </c>
      <c r="F63" s="15" t="s">
        <v>10</v>
      </c>
      <c r="G63" s="16">
        <v>2021</v>
      </c>
      <c r="H63" s="17">
        <f t="shared" si="3"/>
        <v>2026</v>
      </c>
      <c r="I63" s="15" t="str">
        <f t="shared" si="0"/>
        <v>Currently No Committee Actions Needed</v>
      </c>
      <c r="J63" s="15" t="s">
        <v>649</v>
      </c>
      <c r="K63" s="15" t="s">
        <v>650</v>
      </c>
      <c r="L63" s="15">
        <v>3072</v>
      </c>
      <c r="M63" s="15" t="s">
        <v>307</v>
      </c>
      <c r="N63" s="33" t="s">
        <v>556</v>
      </c>
    </row>
    <row r="64" spans="1:14" ht="25.5">
      <c r="A64" s="31" t="s">
        <v>491</v>
      </c>
      <c r="B64" s="15" t="s">
        <v>275</v>
      </c>
      <c r="C64" s="13" t="s">
        <v>252</v>
      </c>
      <c r="D64" s="13" t="s">
        <v>393</v>
      </c>
      <c r="E64" s="14" t="s">
        <v>651</v>
      </c>
      <c r="F64" s="15" t="s">
        <v>11</v>
      </c>
      <c r="G64" s="16">
        <v>2021</v>
      </c>
      <c r="H64" s="17">
        <f t="shared" si="3"/>
        <v>2026</v>
      </c>
      <c r="I64" s="15" t="str">
        <f t="shared" si="0"/>
        <v>Currently No Committee Actions Needed</v>
      </c>
      <c r="J64" s="15" t="str">
        <f>IF(ISNUMBER(SEARCH("re",#REF!)), "DUE", "")</f>
        <v/>
      </c>
      <c r="K64" s="15"/>
      <c r="L64" s="15">
        <v>1833</v>
      </c>
      <c r="M64" s="15" t="s">
        <v>307</v>
      </c>
      <c r="N64" s="33" t="s">
        <v>516</v>
      </c>
    </row>
    <row r="65" spans="1:14" ht="46.5" customHeight="1">
      <c r="A65" s="31" t="s">
        <v>508</v>
      </c>
      <c r="B65" s="15" t="s">
        <v>293</v>
      </c>
      <c r="C65" s="13" t="s">
        <v>255</v>
      </c>
      <c r="D65" s="13" t="s">
        <v>364</v>
      </c>
      <c r="E65" s="14" t="s">
        <v>456</v>
      </c>
      <c r="F65" s="15" t="s">
        <v>12</v>
      </c>
      <c r="G65" s="16">
        <v>2017</v>
      </c>
      <c r="H65" s="17">
        <f t="shared" si="3"/>
        <v>2022</v>
      </c>
      <c r="I65" s="15" t="str">
        <f t="shared" si="0"/>
        <v>URGENT!!OVERDUE</v>
      </c>
      <c r="J65" s="15"/>
      <c r="K65" s="15"/>
      <c r="L65" s="15">
        <v>4920</v>
      </c>
      <c r="M65" s="15" t="s">
        <v>309</v>
      </c>
      <c r="N65" s="33" t="s">
        <v>302</v>
      </c>
    </row>
    <row r="66" spans="1:14" ht="38.25">
      <c r="A66" s="31" t="s">
        <v>494</v>
      </c>
      <c r="B66" s="15" t="s">
        <v>278</v>
      </c>
      <c r="C66" s="13" t="s">
        <v>250</v>
      </c>
      <c r="D66" s="13" t="s">
        <v>318</v>
      </c>
      <c r="E66" s="20" t="s">
        <v>457</v>
      </c>
      <c r="F66" s="15" t="s">
        <v>13</v>
      </c>
      <c r="G66" s="16">
        <v>2020</v>
      </c>
      <c r="H66" s="17">
        <f t="shared" si="3"/>
        <v>2025</v>
      </c>
      <c r="I66" s="15" t="str">
        <f t="shared" ref="I66:I129" si="4">IF(H66&gt;2025,"Currently No Committee Actions Needed", IF(H66=2025,"Due Now",IF(H66=2024,"Past Due",IF(H66=2023,"OVERDUE",IF(H66&lt;=2022,"URGENT!!OVERDUE")))))</f>
        <v>Due Now</v>
      </c>
      <c r="J66" s="15" t="s">
        <v>582</v>
      </c>
      <c r="K66" s="15"/>
      <c r="L66" s="15" t="s">
        <v>319</v>
      </c>
      <c r="M66" s="15" t="s">
        <v>309</v>
      </c>
      <c r="N66" s="33" t="s">
        <v>516</v>
      </c>
    </row>
    <row r="67" spans="1:14" ht="14.25">
      <c r="A67" s="31" t="s">
        <v>514</v>
      </c>
      <c r="B67" s="13" t="s">
        <v>4</v>
      </c>
      <c r="C67" s="13" t="s">
        <v>257</v>
      </c>
      <c r="D67" s="13" t="s">
        <v>385</v>
      </c>
      <c r="E67" s="14" t="s">
        <v>458</v>
      </c>
      <c r="F67" s="15" t="s">
        <v>14</v>
      </c>
      <c r="G67" s="16">
        <v>2020</v>
      </c>
      <c r="H67" s="17">
        <f t="shared" si="3"/>
        <v>2025</v>
      </c>
      <c r="I67" s="15" t="str">
        <f t="shared" si="4"/>
        <v>Due Now</v>
      </c>
      <c r="J67" s="15"/>
      <c r="K67" s="15"/>
      <c r="L67" s="15"/>
      <c r="M67" s="15"/>
      <c r="N67" s="33" t="s">
        <v>516</v>
      </c>
    </row>
    <row r="68" spans="1:14" ht="38.25">
      <c r="A68" s="31" t="s">
        <v>542</v>
      </c>
      <c r="B68" s="15" t="s">
        <v>543</v>
      </c>
      <c r="C68" s="13" t="s">
        <v>256</v>
      </c>
      <c r="D68" s="13" t="s">
        <v>365</v>
      </c>
      <c r="E68" s="14" t="s">
        <v>652</v>
      </c>
      <c r="F68" s="15" t="s">
        <v>15</v>
      </c>
      <c r="G68" s="16">
        <v>2018</v>
      </c>
      <c r="H68" s="17">
        <f t="shared" si="3"/>
        <v>2023</v>
      </c>
      <c r="I68" s="15" t="str">
        <f t="shared" si="4"/>
        <v>OVERDUE</v>
      </c>
      <c r="J68" s="15" t="s">
        <v>734</v>
      </c>
      <c r="K68" s="15" t="s">
        <v>735</v>
      </c>
      <c r="L68" s="15"/>
      <c r="M68" s="15"/>
      <c r="N68" s="33" t="s">
        <v>302</v>
      </c>
    </row>
    <row r="69" spans="1:14" ht="25.5">
      <c r="A69" s="31" t="s">
        <v>492</v>
      </c>
      <c r="B69" s="15" t="s">
        <v>276</v>
      </c>
      <c r="C69" s="13" t="s">
        <v>139</v>
      </c>
      <c r="D69" s="13" t="s">
        <v>713</v>
      </c>
      <c r="E69" s="14" t="s">
        <v>716</v>
      </c>
      <c r="F69" s="15" t="s">
        <v>715</v>
      </c>
      <c r="G69" s="16">
        <v>2024</v>
      </c>
      <c r="H69" s="17">
        <f>+G69+1</f>
        <v>2025</v>
      </c>
      <c r="I69" s="15" t="str">
        <f t="shared" si="4"/>
        <v>Due Now</v>
      </c>
      <c r="J69" s="15" t="s">
        <v>717</v>
      </c>
      <c r="K69" s="15"/>
      <c r="L69" s="15"/>
      <c r="M69" s="15"/>
      <c r="N69" s="33" t="s">
        <v>516</v>
      </c>
    </row>
    <row r="70" spans="1:14" ht="25.5">
      <c r="A70" s="31" t="s">
        <v>492</v>
      </c>
      <c r="B70" s="15" t="s">
        <v>276</v>
      </c>
      <c r="C70" s="13" t="s">
        <v>139</v>
      </c>
      <c r="D70" s="13" t="s">
        <v>711</v>
      </c>
      <c r="E70" s="14" t="s">
        <v>712</v>
      </c>
      <c r="F70" s="15" t="s">
        <v>714</v>
      </c>
      <c r="G70" s="16">
        <v>2024</v>
      </c>
      <c r="H70" s="17">
        <f>+G70+1</f>
        <v>2025</v>
      </c>
      <c r="I70" s="15" t="str">
        <f t="shared" si="4"/>
        <v>Due Now</v>
      </c>
      <c r="J70" s="15" t="s">
        <v>718</v>
      </c>
      <c r="K70" s="15"/>
      <c r="L70" s="15"/>
      <c r="M70" s="15"/>
      <c r="N70" s="33" t="s">
        <v>516</v>
      </c>
    </row>
    <row r="71" spans="1:14" ht="38.25">
      <c r="A71" s="31" t="s">
        <v>492</v>
      </c>
      <c r="B71" s="15" t="s">
        <v>276</v>
      </c>
      <c r="C71" s="13" t="s">
        <v>139</v>
      </c>
      <c r="D71" s="13" t="s">
        <v>314</v>
      </c>
      <c r="E71" s="14" t="s">
        <v>402</v>
      </c>
      <c r="F71" s="15" t="s">
        <v>16</v>
      </c>
      <c r="G71" s="16">
        <v>2017</v>
      </c>
      <c r="H71" s="17">
        <f t="shared" si="3"/>
        <v>2022</v>
      </c>
      <c r="I71" s="15" t="str">
        <f t="shared" si="4"/>
        <v>URGENT!!OVERDUE</v>
      </c>
      <c r="J71" s="15" t="s">
        <v>710</v>
      </c>
      <c r="K71" s="15"/>
      <c r="L71" s="15"/>
      <c r="M71" s="15"/>
      <c r="N71" s="33" t="s">
        <v>302</v>
      </c>
    </row>
    <row r="72" spans="1:14" ht="38.25">
      <c r="A72" s="31" t="s">
        <v>508</v>
      </c>
      <c r="B72" s="15" t="s">
        <v>293</v>
      </c>
      <c r="C72" s="13" t="s">
        <v>255</v>
      </c>
      <c r="D72" s="13" t="s">
        <v>366</v>
      </c>
      <c r="E72" s="14" t="s">
        <v>521</v>
      </c>
      <c r="F72" s="15" t="s">
        <v>247</v>
      </c>
      <c r="G72" s="16">
        <v>2020</v>
      </c>
      <c r="H72" s="17">
        <f t="shared" si="3"/>
        <v>2025</v>
      </c>
      <c r="I72" s="15" t="str">
        <f t="shared" si="4"/>
        <v>Due Now</v>
      </c>
      <c r="J72" s="15"/>
      <c r="K72" s="15"/>
      <c r="L72" s="16">
        <v>22958</v>
      </c>
      <c r="M72" s="15" t="s">
        <v>403</v>
      </c>
      <c r="N72" s="33" t="s">
        <v>516</v>
      </c>
    </row>
    <row r="73" spans="1:14" ht="38.25">
      <c r="A73" s="31" t="s">
        <v>508</v>
      </c>
      <c r="B73" s="15" t="s">
        <v>293</v>
      </c>
      <c r="C73" s="13" t="s">
        <v>255</v>
      </c>
      <c r="D73" s="13" t="s">
        <v>367</v>
      </c>
      <c r="E73" s="14" t="s">
        <v>404</v>
      </c>
      <c r="F73" s="15" t="s">
        <v>246</v>
      </c>
      <c r="G73" s="16">
        <v>2017</v>
      </c>
      <c r="H73" s="17">
        <f t="shared" si="3"/>
        <v>2022</v>
      </c>
      <c r="I73" s="15" t="str">
        <f t="shared" si="4"/>
        <v>URGENT!!OVERDUE</v>
      </c>
      <c r="J73" s="15" t="str">
        <f>IF(ISNUMBER(SEARCH("re",#REF!)), "DUE", "")</f>
        <v/>
      </c>
      <c r="K73" s="15"/>
      <c r="L73" s="16">
        <v>18695</v>
      </c>
      <c r="M73" s="15" t="s">
        <v>403</v>
      </c>
      <c r="N73" s="33" t="s">
        <v>302</v>
      </c>
    </row>
    <row r="74" spans="1:14" ht="25.5">
      <c r="A74" s="31" t="s">
        <v>542</v>
      </c>
      <c r="B74" s="15" t="s">
        <v>543</v>
      </c>
      <c r="C74" s="13" t="s">
        <v>256</v>
      </c>
      <c r="D74" s="13" t="s">
        <v>368</v>
      </c>
      <c r="E74" s="14" t="s">
        <v>653</v>
      </c>
      <c r="F74" s="15" t="s">
        <v>249</v>
      </c>
      <c r="G74" s="16">
        <v>2024</v>
      </c>
      <c r="H74" s="17">
        <f t="shared" si="3"/>
        <v>2029</v>
      </c>
      <c r="I74" s="15" t="str">
        <f t="shared" si="4"/>
        <v>Currently No Committee Actions Needed</v>
      </c>
      <c r="J74" s="15" t="s">
        <v>694</v>
      </c>
      <c r="K74" s="15"/>
      <c r="L74" s="15">
        <v>6836</v>
      </c>
      <c r="M74" s="15" t="s">
        <v>307</v>
      </c>
      <c r="N74" s="33" t="s">
        <v>302</v>
      </c>
    </row>
    <row r="75" spans="1:14" ht="25.5">
      <c r="A75" s="31" t="s">
        <v>506</v>
      </c>
      <c r="B75" s="15" t="s">
        <v>291</v>
      </c>
      <c r="C75" s="13" t="s">
        <v>250</v>
      </c>
      <c r="D75" s="13" t="s">
        <v>358</v>
      </c>
      <c r="E75" s="14" t="s">
        <v>459</v>
      </c>
      <c r="F75" s="15" t="s">
        <v>143</v>
      </c>
      <c r="G75" s="16">
        <v>2020</v>
      </c>
      <c r="H75" s="17">
        <f t="shared" si="3"/>
        <v>2025</v>
      </c>
      <c r="I75" s="15" t="str">
        <f t="shared" si="4"/>
        <v>Due Now</v>
      </c>
      <c r="J75" s="15"/>
      <c r="K75" s="15"/>
      <c r="L75" s="15" t="s">
        <v>359</v>
      </c>
      <c r="M75" s="15" t="s">
        <v>321</v>
      </c>
      <c r="N75" s="33" t="s">
        <v>516</v>
      </c>
    </row>
    <row r="76" spans="1:14" ht="25.5">
      <c r="A76" s="31" t="s">
        <v>507</v>
      </c>
      <c r="B76" s="15" t="s">
        <v>292</v>
      </c>
      <c r="C76" s="13" t="s">
        <v>257</v>
      </c>
      <c r="D76" s="13" t="s">
        <v>360</v>
      </c>
      <c r="E76" s="14" t="s">
        <v>654</v>
      </c>
      <c r="F76" s="15" t="s">
        <v>192</v>
      </c>
      <c r="G76" s="16">
        <v>2017</v>
      </c>
      <c r="H76" s="17">
        <f t="shared" ref="H76:H107" si="5">+G76+5</f>
        <v>2022</v>
      </c>
      <c r="I76" s="15" t="str">
        <f t="shared" si="4"/>
        <v>URGENT!!OVERDUE</v>
      </c>
      <c r="J76" s="15"/>
      <c r="K76" s="15"/>
      <c r="L76" s="16">
        <v>2313</v>
      </c>
      <c r="M76" s="15" t="s">
        <v>321</v>
      </c>
      <c r="N76" s="33" t="s">
        <v>516</v>
      </c>
    </row>
    <row r="77" spans="1:14" ht="38.25">
      <c r="A77" s="31" t="s">
        <v>508</v>
      </c>
      <c r="B77" s="15" t="s">
        <v>293</v>
      </c>
      <c r="C77" s="13" t="s">
        <v>255</v>
      </c>
      <c r="D77" s="13" t="s">
        <v>369</v>
      </c>
      <c r="E77" s="14" t="s">
        <v>460</v>
      </c>
      <c r="F77" s="15" t="s">
        <v>144</v>
      </c>
      <c r="G77" s="16">
        <v>2020</v>
      </c>
      <c r="H77" s="17">
        <f t="shared" si="5"/>
        <v>2025</v>
      </c>
      <c r="I77" s="15" t="str">
        <f t="shared" si="4"/>
        <v>Due Now</v>
      </c>
      <c r="J77" s="15"/>
      <c r="K77" s="15"/>
      <c r="L77" s="16">
        <v>18696</v>
      </c>
      <c r="M77" s="15" t="s">
        <v>403</v>
      </c>
      <c r="N77" s="33" t="s">
        <v>516</v>
      </c>
    </row>
    <row r="78" spans="1:14" ht="25.5">
      <c r="A78" s="31" t="s">
        <v>493</v>
      </c>
      <c r="B78" s="15" t="s">
        <v>277</v>
      </c>
      <c r="C78" s="13" t="s">
        <v>257</v>
      </c>
      <c r="D78" s="13" t="s">
        <v>316</v>
      </c>
      <c r="E78" s="14" t="s">
        <v>405</v>
      </c>
      <c r="F78" s="15" t="s">
        <v>148</v>
      </c>
      <c r="G78" s="16">
        <v>2018</v>
      </c>
      <c r="H78" s="17">
        <f t="shared" si="5"/>
        <v>2023</v>
      </c>
      <c r="I78" s="15" t="str">
        <f t="shared" si="4"/>
        <v>OVERDUE</v>
      </c>
      <c r="J78" s="15" t="str">
        <f>IF(ISNUMBER(SEARCH("re",#REF!)), "DUE", "")</f>
        <v/>
      </c>
      <c r="K78" s="15"/>
      <c r="L78" s="15"/>
      <c r="M78" s="15"/>
      <c r="N78" s="33" t="s">
        <v>302</v>
      </c>
    </row>
    <row r="79" spans="1:14" ht="38.25">
      <c r="A79" s="31" t="s">
        <v>542</v>
      </c>
      <c r="B79" s="15" t="s">
        <v>543</v>
      </c>
      <c r="C79" s="13" t="s">
        <v>255</v>
      </c>
      <c r="D79" s="13" t="s">
        <v>370</v>
      </c>
      <c r="E79" s="14" t="s">
        <v>655</v>
      </c>
      <c r="F79" s="15" t="s">
        <v>162</v>
      </c>
      <c r="G79" s="16">
        <v>2024</v>
      </c>
      <c r="H79" s="17">
        <f t="shared" si="5"/>
        <v>2029</v>
      </c>
      <c r="I79" s="15" t="str">
        <f t="shared" si="4"/>
        <v>Currently No Committee Actions Needed</v>
      </c>
      <c r="J79" s="15" t="s">
        <v>694</v>
      </c>
      <c r="K79" s="15"/>
      <c r="L79" s="15"/>
      <c r="M79" s="15"/>
      <c r="N79" s="33" t="s">
        <v>516</v>
      </c>
    </row>
    <row r="80" spans="1:14" ht="25.5">
      <c r="A80" s="31" t="s">
        <v>495</v>
      </c>
      <c r="B80" s="15" t="s">
        <v>279</v>
      </c>
      <c r="C80" s="13" t="s">
        <v>252</v>
      </c>
      <c r="D80" s="13" t="s">
        <v>323</v>
      </c>
      <c r="E80" s="14" t="s">
        <v>583</v>
      </c>
      <c r="F80" s="15" t="s">
        <v>203</v>
      </c>
      <c r="G80" s="16">
        <v>2022</v>
      </c>
      <c r="H80" s="17">
        <f t="shared" si="5"/>
        <v>2027</v>
      </c>
      <c r="I80" s="15" t="str">
        <f t="shared" si="4"/>
        <v>Currently No Committee Actions Needed</v>
      </c>
      <c r="J80" s="15"/>
      <c r="K80" s="15"/>
      <c r="L80" s="15">
        <v>3071</v>
      </c>
      <c r="M80" s="15" t="s">
        <v>307</v>
      </c>
      <c r="N80" s="33" t="s">
        <v>555</v>
      </c>
    </row>
    <row r="81" spans="1:14" ht="25.5">
      <c r="A81" s="31" t="s">
        <v>495</v>
      </c>
      <c r="B81" s="15" t="s">
        <v>279</v>
      </c>
      <c r="C81" s="13" t="s">
        <v>252</v>
      </c>
      <c r="D81" s="13" t="s">
        <v>324</v>
      </c>
      <c r="E81" s="14" t="s">
        <v>584</v>
      </c>
      <c r="F81" s="15" t="s">
        <v>217</v>
      </c>
      <c r="G81" s="16">
        <v>2022</v>
      </c>
      <c r="H81" s="17">
        <f t="shared" si="5"/>
        <v>2027</v>
      </c>
      <c r="I81" s="15" t="str">
        <f t="shared" si="4"/>
        <v>Currently No Committee Actions Needed</v>
      </c>
      <c r="J81" s="15"/>
      <c r="K81" s="15"/>
      <c r="L81" s="15"/>
      <c r="M81" s="15"/>
      <c r="N81" s="33" t="s">
        <v>555</v>
      </c>
    </row>
    <row r="82" spans="1:14" ht="25.5">
      <c r="A82" s="31" t="s">
        <v>493</v>
      </c>
      <c r="B82" s="15" t="s">
        <v>277</v>
      </c>
      <c r="C82" s="13" t="s">
        <v>257</v>
      </c>
      <c r="D82" s="13" t="s">
        <v>317</v>
      </c>
      <c r="E82" s="14" t="s">
        <v>406</v>
      </c>
      <c r="F82" s="15" t="s">
        <v>147</v>
      </c>
      <c r="G82" s="16">
        <v>2018</v>
      </c>
      <c r="H82" s="17">
        <f t="shared" si="5"/>
        <v>2023</v>
      </c>
      <c r="I82" s="15" t="str">
        <f t="shared" si="4"/>
        <v>OVERDUE</v>
      </c>
      <c r="J82" s="15" t="str">
        <f>IF(ISNUMBER(SEARCH("re",#REF!)), "DUE", "")</f>
        <v/>
      </c>
      <c r="K82" s="15"/>
      <c r="L82" s="15"/>
      <c r="M82" s="15"/>
      <c r="N82" s="33" t="s">
        <v>302</v>
      </c>
    </row>
    <row r="83" spans="1:14" ht="38.25">
      <c r="A83" s="31" t="s">
        <v>499</v>
      </c>
      <c r="B83" s="15" t="s">
        <v>284</v>
      </c>
      <c r="C83" s="13" t="s">
        <v>254</v>
      </c>
      <c r="D83" s="13" t="s">
        <v>348</v>
      </c>
      <c r="E83" s="14" t="s">
        <v>407</v>
      </c>
      <c r="F83" s="15" t="s">
        <v>152</v>
      </c>
      <c r="G83" s="16">
        <v>2016</v>
      </c>
      <c r="H83" s="17">
        <f t="shared" si="5"/>
        <v>2021</v>
      </c>
      <c r="I83" s="15" t="str">
        <f t="shared" si="4"/>
        <v>URGENT!!OVERDUE</v>
      </c>
      <c r="J83" s="15" t="s">
        <v>754</v>
      </c>
      <c r="K83" s="15" t="s">
        <v>755</v>
      </c>
      <c r="L83" s="15"/>
      <c r="M83" s="15"/>
      <c r="N83" s="33" t="s">
        <v>302</v>
      </c>
    </row>
    <row r="84" spans="1:14" ht="38.25">
      <c r="A84" s="31" t="s">
        <v>507</v>
      </c>
      <c r="B84" s="15" t="s">
        <v>292</v>
      </c>
      <c r="C84" s="13" t="s">
        <v>254</v>
      </c>
      <c r="D84" s="13" t="s">
        <v>361</v>
      </c>
      <c r="E84" s="14" t="s">
        <v>656</v>
      </c>
      <c r="F84" s="15" t="s">
        <v>177</v>
      </c>
      <c r="G84" s="16">
        <v>2018</v>
      </c>
      <c r="H84" s="17">
        <f t="shared" si="5"/>
        <v>2023</v>
      </c>
      <c r="I84" s="15" t="str">
        <f t="shared" si="4"/>
        <v>OVERDUE</v>
      </c>
      <c r="J84" s="15" t="s">
        <v>756</v>
      </c>
      <c r="K84" s="15"/>
      <c r="L84" s="15">
        <v>7770</v>
      </c>
      <c r="M84" s="15" t="s">
        <v>309</v>
      </c>
      <c r="N84" s="33" t="s">
        <v>516</v>
      </c>
    </row>
    <row r="85" spans="1:14" ht="38.25">
      <c r="A85" s="31" t="s">
        <v>507</v>
      </c>
      <c r="B85" s="15" t="s">
        <v>292</v>
      </c>
      <c r="C85" s="13" t="s">
        <v>254</v>
      </c>
      <c r="D85" s="13" t="s">
        <v>362</v>
      </c>
      <c r="E85" s="14" t="s">
        <v>657</v>
      </c>
      <c r="F85" s="15" t="s">
        <v>151</v>
      </c>
      <c r="G85" s="16">
        <v>2018</v>
      </c>
      <c r="H85" s="17">
        <f t="shared" si="5"/>
        <v>2023</v>
      </c>
      <c r="I85" s="15" t="str">
        <f t="shared" si="4"/>
        <v>OVERDUE</v>
      </c>
      <c r="J85" s="15" t="s">
        <v>756</v>
      </c>
      <c r="K85" s="15"/>
      <c r="L85" s="15">
        <v>7769</v>
      </c>
      <c r="M85" s="15" t="s">
        <v>309</v>
      </c>
      <c r="N85" s="33" t="s">
        <v>516</v>
      </c>
    </row>
    <row r="86" spans="1:14" ht="25.5">
      <c r="A86" s="31" t="s">
        <v>495</v>
      </c>
      <c r="B86" s="15" t="s">
        <v>279</v>
      </c>
      <c r="C86" s="13" t="s">
        <v>252</v>
      </c>
      <c r="D86" s="13" t="s">
        <v>325</v>
      </c>
      <c r="E86" s="14" t="s">
        <v>408</v>
      </c>
      <c r="F86" s="15" t="s">
        <v>176</v>
      </c>
      <c r="G86" s="16">
        <v>2019</v>
      </c>
      <c r="H86" s="17">
        <f t="shared" si="5"/>
        <v>2024</v>
      </c>
      <c r="I86" s="15" t="str">
        <f t="shared" si="4"/>
        <v>Past Due</v>
      </c>
      <c r="J86" s="15" t="s">
        <v>568</v>
      </c>
      <c r="K86" s="15"/>
      <c r="L86" s="15"/>
      <c r="M86" s="15"/>
      <c r="N86" s="33" t="s">
        <v>516</v>
      </c>
    </row>
    <row r="87" spans="1:14" ht="25.5">
      <c r="A87" s="31" t="s">
        <v>492</v>
      </c>
      <c r="B87" s="15" t="s">
        <v>276</v>
      </c>
      <c r="C87" s="13" t="s">
        <v>139</v>
      </c>
      <c r="D87" s="13" t="s">
        <v>315</v>
      </c>
      <c r="E87" s="14" t="s">
        <v>579</v>
      </c>
      <c r="F87" s="15" t="s">
        <v>194</v>
      </c>
      <c r="G87" s="16">
        <v>2022</v>
      </c>
      <c r="H87" s="17">
        <f t="shared" si="5"/>
        <v>2027</v>
      </c>
      <c r="I87" s="15" t="str">
        <f t="shared" si="4"/>
        <v>Currently No Committee Actions Needed</v>
      </c>
      <c r="J87" s="15" t="s">
        <v>522</v>
      </c>
      <c r="K87" s="15"/>
      <c r="L87" s="15"/>
      <c r="M87" s="15"/>
      <c r="N87" s="33" t="s">
        <v>302</v>
      </c>
    </row>
    <row r="88" spans="1:14" ht="25.5">
      <c r="A88" s="31" t="s">
        <v>514</v>
      </c>
      <c r="B88" s="13" t="s">
        <v>134</v>
      </c>
      <c r="C88" s="13" t="s">
        <v>256</v>
      </c>
      <c r="D88" s="13" t="s">
        <v>386</v>
      </c>
      <c r="E88" s="14" t="s">
        <v>658</v>
      </c>
      <c r="F88" s="15" t="s">
        <v>230</v>
      </c>
      <c r="G88" s="16">
        <v>2024</v>
      </c>
      <c r="H88" s="17">
        <f t="shared" si="5"/>
        <v>2029</v>
      </c>
      <c r="I88" s="15" t="str">
        <f t="shared" si="4"/>
        <v>Currently No Committee Actions Needed</v>
      </c>
      <c r="J88" s="15" t="s">
        <v>698</v>
      </c>
      <c r="K88" s="15"/>
      <c r="L88" s="15"/>
      <c r="M88" s="15"/>
      <c r="N88" s="33" t="s">
        <v>516</v>
      </c>
    </row>
    <row r="89" spans="1:14" ht="14.25">
      <c r="A89" s="31" t="s">
        <v>514</v>
      </c>
      <c r="B89" s="13" t="s">
        <v>129</v>
      </c>
      <c r="C89" s="13" t="s">
        <v>257</v>
      </c>
      <c r="D89" s="13" t="s">
        <v>387</v>
      </c>
      <c r="E89" s="14" t="s">
        <v>409</v>
      </c>
      <c r="F89" s="15" t="s">
        <v>161</v>
      </c>
      <c r="G89" s="16">
        <v>2019</v>
      </c>
      <c r="H89" s="17">
        <f t="shared" si="5"/>
        <v>2024</v>
      </c>
      <c r="I89" s="15" t="str">
        <f t="shared" si="4"/>
        <v>Past Due</v>
      </c>
      <c r="J89" s="15"/>
      <c r="K89" s="15"/>
      <c r="L89" s="15"/>
      <c r="M89" s="15"/>
      <c r="N89" s="33" t="s">
        <v>516</v>
      </c>
    </row>
    <row r="90" spans="1:14" ht="25.5">
      <c r="A90" s="31" t="s">
        <v>500</v>
      </c>
      <c r="B90" s="15" t="s">
        <v>285</v>
      </c>
      <c r="C90" s="13" t="s">
        <v>252</v>
      </c>
      <c r="D90" s="13" t="s">
        <v>350</v>
      </c>
      <c r="E90" s="14" t="s">
        <v>461</v>
      </c>
      <c r="F90" s="15" t="s">
        <v>175</v>
      </c>
      <c r="G90" s="16">
        <v>2020</v>
      </c>
      <c r="H90" s="17">
        <f t="shared" si="5"/>
        <v>2025</v>
      </c>
      <c r="I90" s="15" t="str">
        <f t="shared" si="4"/>
        <v>Due Now</v>
      </c>
      <c r="J90" s="15" t="str">
        <f>IF(ISNUMBER(SEARCH("re",#REF!)), "DUE", "")</f>
        <v/>
      </c>
      <c r="K90" s="15"/>
      <c r="L90" s="15"/>
      <c r="M90" s="15"/>
      <c r="N90" s="33" t="s">
        <v>516</v>
      </c>
    </row>
    <row r="91" spans="1:14" ht="25.5">
      <c r="A91" s="31" t="s">
        <v>495</v>
      </c>
      <c r="B91" s="15" t="s">
        <v>279</v>
      </c>
      <c r="C91" s="13" t="s">
        <v>252</v>
      </c>
      <c r="D91" s="13" t="s">
        <v>326</v>
      </c>
      <c r="E91" s="14" t="s">
        <v>462</v>
      </c>
      <c r="F91" s="15" t="s">
        <v>133</v>
      </c>
      <c r="G91" s="16">
        <v>2020</v>
      </c>
      <c r="H91" s="17">
        <f t="shared" si="5"/>
        <v>2025</v>
      </c>
      <c r="I91" s="15" t="str">
        <f t="shared" si="4"/>
        <v>Due Now</v>
      </c>
      <c r="J91" s="15"/>
      <c r="K91" s="15"/>
      <c r="L91" s="15"/>
      <c r="M91" s="15"/>
      <c r="N91" s="33" t="s">
        <v>516</v>
      </c>
    </row>
    <row r="92" spans="1:14" ht="25.5">
      <c r="A92" s="31" t="s">
        <v>495</v>
      </c>
      <c r="B92" s="15" t="s">
        <v>279</v>
      </c>
      <c r="C92" s="13" t="s">
        <v>252</v>
      </c>
      <c r="D92" s="13" t="s">
        <v>327</v>
      </c>
      <c r="E92" s="14" t="s">
        <v>585</v>
      </c>
      <c r="F92" s="15" t="s">
        <v>227</v>
      </c>
      <c r="G92" s="16">
        <v>2022</v>
      </c>
      <c r="H92" s="17">
        <f t="shared" si="5"/>
        <v>2027</v>
      </c>
      <c r="I92" s="15" t="str">
        <f t="shared" si="4"/>
        <v>Currently No Committee Actions Needed</v>
      </c>
      <c r="J92" s="15"/>
      <c r="K92" s="15"/>
      <c r="L92" s="15"/>
      <c r="M92" s="15"/>
      <c r="N92" s="33" t="s">
        <v>555</v>
      </c>
    </row>
    <row r="93" spans="1:14" ht="25.5">
      <c r="A93" s="31" t="s">
        <v>492</v>
      </c>
      <c r="B93" s="15" t="s">
        <v>276</v>
      </c>
      <c r="C93" s="13" t="s">
        <v>139</v>
      </c>
      <c r="D93" s="13" t="s">
        <v>17</v>
      </c>
      <c r="E93" s="14" t="s">
        <v>410</v>
      </c>
      <c r="F93" s="15" t="s">
        <v>182</v>
      </c>
      <c r="G93" s="16">
        <v>2019</v>
      </c>
      <c r="H93" s="17">
        <f t="shared" si="5"/>
        <v>2024</v>
      </c>
      <c r="I93" s="15" t="str">
        <f t="shared" si="4"/>
        <v>Past Due</v>
      </c>
      <c r="J93" s="30" t="s">
        <v>471</v>
      </c>
      <c r="K93" s="30"/>
      <c r="L93" s="15"/>
      <c r="M93" s="15"/>
      <c r="N93" s="33" t="s">
        <v>516</v>
      </c>
    </row>
    <row r="94" spans="1:14" ht="25.5">
      <c r="A94" s="31" t="s">
        <v>495</v>
      </c>
      <c r="B94" s="15" t="s">
        <v>279</v>
      </c>
      <c r="C94" s="13" t="s">
        <v>250</v>
      </c>
      <c r="D94" s="13" t="s">
        <v>18</v>
      </c>
      <c r="E94" s="14" t="s">
        <v>411</v>
      </c>
      <c r="F94" s="15" t="s">
        <v>186</v>
      </c>
      <c r="G94" s="16">
        <v>2019</v>
      </c>
      <c r="H94" s="17">
        <f t="shared" si="5"/>
        <v>2024</v>
      </c>
      <c r="I94" s="15" t="str">
        <f t="shared" si="4"/>
        <v>Past Due</v>
      </c>
      <c r="J94" s="15" t="s">
        <v>568</v>
      </c>
      <c r="K94" s="15"/>
      <c r="L94" s="15" t="s">
        <v>328</v>
      </c>
      <c r="M94" s="15" t="s">
        <v>307</v>
      </c>
      <c r="N94" s="33" t="s">
        <v>516</v>
      </c>
    </row>
    <row r="95" spans="1:14" ht="25.5">
      <c r="A95" s="31" t="s">
        <v>495</v>
      </c>
      <c r="B95" s="15" t="s">
        <v>279</v>
      </c>
      <c r="C95" s="13" t="s">
        <v>252</v>
      </c>
      <c r="D95" s="13" t="s">
        <v>19</v>
      </c>
      <c r="E95" s="14" t="s">
        <v>586</v>
      </c>
      <c r="F95" s="15" t="s">
        <v>188</v>
      </c>
      <c r="G95" s="16">
        <v>2022</v>
      </c>
      <c r="H95" s="17">
        <f t="shared" si="5"/>
        <v>2027</v>
      </c>
      <c r="I95" s="15" t="str">
        <f t="shared" si="4"/>
        <v>Currently No Committee Actions Needed</v>
      </c>
      <c r="J95" s="15" t="s">
        <v>522</v>
      </c>
      <c r="K95" s="15"/>
      <c r="L95" s="15"/>
      <c r="M95" s="15"/>
      <c r="N95" s="33" t="s">
        <v>555</v>
      </c>
    </row>
    <row r="96" spans="1:14" ht="25.5">
      <c r="A96" s="31" t="s">
        <v>514</v>
      </c>
      <c r="B96" s="13" t="s">
        <v>127</v>
      </c>
      <c r="C96" s="13" t="s">
        <v>139</v>
      </c>
      <c r="D96" s="13" t="s">
        <v>20</v>
      </c>
      <c r="E96" s="14" t="s">
        <v>659</v>
      </c>
      <c r="F96" s="15" t="s">
        <v>208</v>
      </c>
      <c r="G96" s="16">
        <v>2024</v>
      </c>
      <c r="H96" s="17">
        <f t="shared" si="5"/>
        <v>2029</v>
      </c>
      <c r="I96" s="15" t="str">
        <f t="shared" si="4"/>
        <v>Currently No Committee Actions Needed</v>
      </c>
      <c r="J96" s="15" t="s">
        <v>698</v>
      </c>
      <c r="K96" s="15"/>
      <c r="L96" s="15"/>
      <c r="M96" s="15"/>
      <c r="N96" s="33" t="s">
        <v>516</v>
      </c>
    </row>
    <row r="97" spans="1:14" ht="25.5">
      <c r="A97" s="31" t="s">
        <v>490</v>
      </c>
      <c r="B97" s="13" t="s">
        <v>274</v>
      </c>
      <c r="C97" s="13" t="s">
        <v>250</v>
      </c>
      <c r="D97" s="13" t="s">
        <v>21</v>
      </c>
      <c r="E97" s="14" t="s">
        <v>412</v>
      </c>
      <c r="F97" s="15" t="s">
        <v>200</v>
      </c>
      <c r="G97" s="16">
        <v>2024</v>
      </c>
      <c r="H97" s="17">
        <f t="shared" si="5"/>
        <v>2029</v>
      </c>
      <c r="I97" s="15" t="str">
        <f t="shared" si="4"/>
        <v>Currently No Committee Actions Needed</v>
      </c>
      <c r="J97" s="15" t="s">
        <v>697</v>
      </c>
      <c r="K97" s="15"/>
      <c r="L97" s="15" t="s">
        <v>308</v>
      </c>
      <c r="M97" s="15" t="s">
        <v>309</v>
      </c>
      <c r="N97" s="33" t="s">
        <v>302</v>
      </c>
    </row>
    <row r="98" spans="1:14" ht="25.5">
      <c r="A98" s="31" t="s">
        <v>490</v>
      </c>
      <c r="B98" s="13" t="s">
        <v>274</v>
      </c>
      <c r="C98" s="13" t="s">
        <v>250</v>
      </c>
      <c r="D98" s="13" t="s">
        <v>22</v>
      </c>
      <c r="E98" s="14" t="s">
        <v>413</v>
      </c>
      <c r="F98" s="15" t="s">
        <v>201</v>
      </c>
      <c r="G98" s="16">
        <v>2013</v>
      </c>
      <c r="H98" s="17">
        <f t="shared" si="5"/>
        <v>2018</v>
      </c>
      <c r="I98" s="15" t="str">
        <f t="shared" si="4"/>
        <v>URGENT!!OVERDUE</v>
      </c>
      <c r="J98" s="15" t="s">
        <v>697</v>
      </c>
      <c r="K98" s="22"/>
      <c r="L98" s="15"/>
      <c r="M98" s="15"/>
      <c r="N98" s="33" t="s">
        <v>302</v>
      </c>
    </row>
    <row r="99" spans="1:14" ht="25.5">
      <c r="A99" s="31" t="s">
        <v>490</v>
      </c>
      <c r="B99" s="13" t="s">
        <v>274</v>
      </c>
      <c r="C99" s="13" t="s">
        <v>250</v>
      </c>
      <c r="D99" s="13" t="s">
        <v>23</v>
      </c>
      <c r="E99" s="14" t="s">
        <v>660</v>
      </c>
      <c r="F99" s="15" t="s">
        <v>199</v>
      </c>
      <c r="G99" s="16">
        <v>2022</v>
      </c>
      <c r="H99" s="17">
        <f t="shared" si="5"/>
        <v>2027</v>
      </c>
      <c r="I99" s="15" t="str">
        <f t="shared" si="4"/>
        <v>Currently No Committee Actions Needed</v>
      </c>
      <c r="J99" s="22" t="s">
        <v>573</v>
      </c>
      <c r="K99" s="22"/>
      <c r="L99" s="15" t="s">
        <v>311</v>
      </c>
      <c r="M99" s="15" t="s">
        <v>309</v>
      </c>
      <c r="N99" s="33" t="s">
        <v>555</v>
      </c>
    </row>
    <row r="100" spans="1:14" ht="38.25">
      <c r="A100" s="31" t="s">
        <v>494</v>
      </c>
      <c r="B100" s="15" t="s">
        <v>278</v>
      </c>
      <c r="C100" s="13" t="s">
        <v>250</v>
      </c>
      <c r="D100" s="13" t="s">
        <v>24</v>
      </c>
      <c r="E100" s="14" t="s">
        <v>414</v>
      </c>
      <c r="F100" s="15" t="s">
        <v>198</v>
      </c>
      <c r="G100" s="16">
        <v>2016</v>
      </c>
      <c r="H100" s="17">
        <f t="shared" si="5"/>
        <v>2021</v>
      </c>
      <c r="I100" s="15" t="str">
        <f t="shared" si="4"/>
        <v>URGENT!!OVERDUE</v>
      </c>
      <c r="J100" s="15" t="str">
        <f>IF(ISNUMBER(SEARCH("re",#REF!)), "DUE", "")</f>
        <v/>
      </c>
      <c r="K100" s="15"/>
      <c r="L100" s="15" t="s">
        <v>320</v>
      </c>
      <c r="M100" s="15" t="s">
        <v>321</v>
      </c>
      <c r="N100" s="33" t="s">
        <v>302</v>
      </c>
    </row>
    <row r="101" spans="1:14" ht="25.5">
      <c r="A101" s="31" t="s">
        <v>496</v>
      </c>
      <c r="B101" s="15" t="s">
        <v>280</v>
      </c>
      <c r="C101" s="13" t="s">
        <v>252</v>
      </c>
      <c r="D101" s="13" t="s">
        <v>25</v>
      </c>
      <c r="E101" s="14" t="s">
        <v>530</v>
      </c>
      <c r="F101" s="15" t="s">
        <v>226</v>
      </c>
      <c r="G101" s="16">
        <v>2021</v>
      </c>
      <c r="H101" s="17">
        <f t="shared" si="5"/>
        <v>2026</v>
      </c>
      <c r="I101" s="15" t="str">
        <f t="shared" si="4"/>
        <v>Currently No Committee Actions Needed</v>
      </c>
      <c r="J101" s="15" t="str">
        <f>IF(I101&gt;2022,"N/A", IF(I101=2022,"Due Soon",IF(I101=2021,"DUE NOW",IF(I101=2020,"OVERDUE",IF(I101&lt;2020,"URGENT!!OVERDUE")))))</f>
        <v>N/A</v>
      </c>
      <c r="K101" s="15"/>
      <c r="L101" s="15" t="s">
        <v>341</v>
      </c>
      <c r="M101" s="15" t="s">
        <v>309</v>
      </c>
      <c r="N101" s="33" t="s">
        <v>516</v>
      </c>
    </row>
    <row r="102" spans="1:14" ht="38.25">
      <c r="A102" s="31" t="s">
        <v>502</v>
      </c>
      <c r="B102" s="15" t="s">
        <v>287</v>
      </c>
      <c r="C102" s="13" t="s">
        <v>255</v>
      </c>
      <c r="D102" s="13" t="s">
        <v>26</v>
      </c>
      <c r="E102" s="14" t="s">
        <v>661</v>
      </c>
      <c r="F102" s="15" t="s">
        <v>224</v>
      </c>
      <c r="G102" s="16">
        <v>2023</v>
      </c>
      <c r="H102" s="17">
        <f t="shared" si="5"/>
        <v>2028</v>
      </c>
      <c r="I102" s="15" t="str">
        <f t="shared" si="4"/>
        <v>Currently No Committee Actions Needed</v>
      </c>
      <c r="J102" s="15" t="str">
        <f>IF(ISNUMBER(SEARCH("re",#REF!)), "DUE", "")</f>
        <v/>
      </c>
      <c r="K102" s="15"/>
      <c r="L102" s="15"/>
      <c r="M102" s="15"/>
      <c r="N102" s="33" t="s">
        <v>516</v>
      </c>
    </row>
    <row r="103" spans="1:14" ht="25.5">
      <c r="A103" s="31" t="s">
        <v>500</v>
      </c>
      <c r="B103" s="15" t="s">
        <v>285</v>
      </c>
      <c r="C103" s="13" t="s">
        <v>252</v>
      </c>
      <c r="D103" s="13" t="s">
        <v>27</v>
      </c>
      <c r="E103" s="14" t="s">
        <v>463</v>
      </c>
      <c r="F103" s="15" t="s">
        <v>240</v>
      </c>
      <c r="G103" s="16">
        <v>2020</v>
      </c>
      <c r="H103" s="17">
        <f t="shared" si="5"/>
        <v>2025</v>
      </c>
      <c r="I103" s="15" t="str">
        <f t="shared" si="4"/>
        <v>Due Now</v>
      </c>
      <c r="J103" s="15" t="str">
        <f>IF(ISNUMBER(SEARCH("re",#REF!)), "DUE", "")</f>
        <v/>
      </c>
      <c r="K103" s="15"/>
      <c r="L103" s="15"/>
      <c r="M103" s="15"/>
      <c r="N103" s="33" t="s">
        <v>516</v>
      </c>
    </row>
    <row r="104" spans="1:14" ht="25.5">
      <c r="A104" s="31" t="s">
        <v>514</v>
      </c>
      <c r="B104" s="13" t="s">
        <v>134</v>
      </c>
      <c r="C104" s="13" t="s">
        <v>256</v>
      </c>
      <c r="D104" s="13" t="s">
        <v>28</v>
      </c>
      <c r="E104" s="14" t="s">
        <v>535</v>
      </c>
      <c r="F104" s="15" t="s">
        <v>229</v>
      </c>
      <c r="G104" s="16">
        <v>2021</v>
      </c>
      <c r="H104" s="17">
        <f t="shared" si="5"/>
        <v>2026</v>
      </c>
      <c r="I104" s="15" t="str">
        <f t="shared" si="4"/>
        <v>Currently No Committee Actions Needed</v>
      </c>
      <c r="J104" s="15" t="str">
        <f>IF(ISNUMBER(SEARCH("re",#REF!)), "DUE", "")</f>
        <v/>
      </c>
      <c r="K104" s="15"/>
      <c r="L104" s="15"/>
      <c r="M104" s="15"/>
      <c r="N104" s="33" t="s">
        <v>302</v>
      </c>
    </row>
    <row r="105" spans="1:14" ht="51">
      <c r="A105" s="31" t="s">
        <v>493</v>
      </c>
      <c r="B105" s="15" t="s">
        <v>277</v>
      </c>
      <c r="C105" s="13" t="s">
        <v>257</v>
      </c>
      <c r="D105" s="13" t="s">
        <v>29</v>
      </c>
      <c r="E105" s="14" t="s">
        <v>415</v>
      </c>
      <c r="F105" s="15" t="s">
        <v>239</v>
      </c>
      <c r="G105" s="16">
        <v>2011</v>
      </c>
      <c r="H105" s="17">
        <f t="shared" si="5"/>
        <v>2016</v>
      </c>
      <c r="I105" s="15" t="str">
        <f t="shared" si="4"/>
        <v>URGENT!!OVERDUE</v>
      </c>
      <c r="J105" s="22" t="s">
        <v>581</v>
      </c>
      <c r="K105" s="22"/>
      <c r="L105" s="15"/>
      <c r="M105" s="15"/>
      <c r="N105" s="33" t="s">
        <v>302</v>
      </c>
    </row>
    <row r="106" spans="1:14" ht="25.5">
      <c r="A106" s="31" t="s">
        <v>497</v>
      </c>
      <c r="B106" s="15" t="s">
        <v>281</v>
      </c>
      <c r="C106" s="13" t="s">
        <v>250</v>
      </c>
      <c r="D106" s="13" t="s">
        <v>30</v>
      </c>
      <c r="E106" s="14" t="s">
        <v>589</v>
      </c>
      <c r="F106" s="15" t="s">
        <v>232</v>
      </c>
      <c r="G106" s="16">
        <v>2022</v>
      </c>
      <c r="H106" s="17">
        <f t="shared" si="5"/>
        <v>2027</v>
      </c>
      <c r="I106" s="15" t="str">
        <f t="shared" si="4"/>
        <v>Currently No Committee Actions Needed</v>
      </c>
      <c r="J106" s="15" t="str">
        <f>IF(I106&gt;2022,"N/A", IF(I106=2022,"Due Soon",IF(I106=2021,"DUE NOW",IF(I106=2020,"OVERDUE",IF(I106&lt;2020,"URGENT!!OVERDUE")))))</f>
        <v>N/A</v>
      </c>
      <c r="K106" s="15"/>
      <c r="L106" s="15" t="s">
        <v>347</v>
      </c>
      <c r="M106" s="15" t="s">
        <v>309</v>
      </c>
      <c r="N106" s="33" t="s">
        <v>555</v>
      </c>
    </row>
    <row r="107" spans="1:14" ht="25.5">
      <c r="A107" s="31" t="s">
        <v>514</v>
      </c>
      <c r="B107" s="13" t="s">
        <v>128</v>
      </c>
      <c r="C107" s="13" t="s">
        <v>250</v>
      </c>
      <c r="D107" s="13" t="s">
        <v>31</v>
      </c>
      <c r="E107" s="14" t="s">
        <v>662</v>
      </c>
      <c r="F107" s="13" t="s">
        <v>142</v>
      </c>
      <c r="G107" s="31">
        <v>2024</v>
      </c>
      <c r="H107" s="17">
        <f t="shared" si="5"/>
        <v>2029</v>
      </c>
      <c r="I107" s="15" t="str">
        <f t="shared" si="4"/>
        <v>Currently No Committee Actions Needed</v>
      </c>
      <c r="J107" s="15" t="s">
        <v>699</v>
      </c>
      <c r="K107" s="15"/>
      <c r="L107" s="15" t="s">
        <v>388</v>
      </c>
      <c r="M107" s="15" t="s">
        <v>321</v>
      </c>
      <c r="N107" s="33" t="s">
        <v>516</v>
      </c>
    </row>
    <row r="108" spans="1:14" ht="25.5">
      <c r="A108" s="31" t="s">
        <v>503</v>
      </c>
      <c r="B108" s="15" t="s">
        <v>288</v>
      </c>
      <c r="C108" s="13" t="s">
        <v>257</v>
      </c>
      <c r="D108" s="13" t="s">
        <v>32</v>
      </c>
      <c r="E108" s="14" t="s">
        <v>544</v>
      </c>
      <c r="F108" s="15" t="s">
        <v>156</v>
      </c>
      <c r="G108" s="16">
        <v>2020</v>
      </c>
      <c r="H108" s="17">
        <f t="shared" ref="H108:H139" si="6">+G108+5</f>
        <v>2025</v>
      </c>
      <c r="I108" s="15" t="str">
        <f t="shared" si="4"/>
        <v>Due Now</v>
      </c>
      <c r="J108" s="15" t="s">
        <v>721</v>
      </c>
      <c r="K108" s="15" t="s">
        <v>722</v>
      </c>
      <c r="L108" s="15">
        <v>14419</v>
      </c>
      <c r="M108" s="15" t="s">
        <v>309</v>
      </c>
      <c r="N108" s="33" t="s">
        <v>516</v>
      </c>
    </row>
    <row r="109" spans="1:14" ht="25.5">
      <c r="A109" s="31" t="s">
        <v>514</v>
      </c>
      <c r="B109" s="13" t="s">
        <v>129</v>
      </c>
      <c r="C109" s="13" t="s">
        <v>250</v>
      </c>
      <c r="D109" s="13" t="s">
        <v>33</v>
      </c>
      <c r="E109" s="14" t="s">
        <v>416</v>
      </c>
      <c r="F109" s="15" t="s">
        <v>187</v>
      </c>
      <c r="G109" s="16">
        <v>2019</v>
      </c>
      <c r="H109" s="17">
        <f t="shared" si="6"/>
        <v>2024</v>
      </c>
      <c r="I109" s="15" t="str">
        <f t="shared" si="4"/>
        <v>Past Due</v>
      </c>
      <c r="J109" s="15"/>
      <c r="K109" s="15"/>
      <c r="L109" s="15"/>
      <c r="M109" s="15"/>
      <c r="N109" s="33" t="s">
        <v>516</v>
      </c>
    </row>
    <row r="110" spans="1:14" ht="25.5">
      <c r="A110" s="31" t="s">
        <v>514</v>
      </c>
      <c r="B110" s="13" t="s">
        <v>129</v>
      </c>
      <c r="C110" s="13" t="s">
        <v>250</v>
      </c>
      <c r="D110" s="13" t="s">
        <v>34</v>
      </c>
      <c r="E110" s="14" t="s">
        <v>417</v>
      </c>
      <c r="F110" s="15" t="s">
        <v>233</v>
      </c>
      <c r="G110" s="16">
        <v>2019</v>
      </c>
      <c r="H110" s="17">
        <f t="shared" si="6"/>
        <v>2024</v>
      </c>
      <c r="I110" s="15" t="str">
        <f t="shared" si="4"/>
        <v>Past Due</v>
      </c>
      <c r="J110" s="15"/>
      <c r="K110" s="15"/>
      <c r="L110" s="15"/>
      <c r="M110" s="15"/>
      <c r="N110" s="33" t="s">
        <v>516</v>
      </c>
    </row>
    <row r="111" spans="1:14" ht="25.5">
      <c r="A111" s="31" t="s">
        <v>504</v>
      </c>
      <c r="B111" s="15" t="s">
        <v>289</v>
      </c>
      <c r="C111" s="13" t="s">
        <v>140</v>
      </c>
      <c r="D111" s="13" t="s">
        <v>35</v>
      </c>
      <c r="E111" s="14" t="s">
        <v>418</v>
      </c>
      <c r="F111" s="15" t="s">
        <v>141</v>
      </c>
      <c r="G111" s="16">
        <v>2014</v>
      </c>
      <c r="H111" s="17">
        <f t="shared" si="6"/>
        <v>2019</v>
      </c>
      <c r="I111" s="15" t="str">
        <f t="shared" si="4"/>
        <v>URGENT!!OVERDUE</v>
      </c>
      <c r="J111" s="15" t="s">
        <v>570</v>
      </c>
      <c r="K111" s="15"/>
      <c r="L111" s="15"/>
      <c r="M111" s="15"/>
      <c r="N111" s="33" t="s">
        <v>302</v>
      </c>
    </row>
    <row r="112" spans="1:14" ht="38.25">
      <c r="A112" s="31" t="s">
        <v>507</v>
      </c>
      <c r="B112" s="15" t="s">
        <v>292</v>
      </c>
      <c r="C112" s="13" t="s">
        <v>254</v>
      </c>
      <c r="D112" s="13" t="s">
        <v>36</v>
      </c>
      <c r="E112" s="14" t="s">
        <v>419</v>
      </c>
      <c r="F112" s="15" t="s">
        <v>178</v>
      </c>
      <c r="G112" s="16">
        <v>2018</v>
      </c>
      <c r="H112" s="17">
        <f t="shared" si="6"/>
        <v>2023</v>
      </c>
      <c r="I112" s="15" t="str">
        <f t="shared" si="4"/>
        <v>OVERDUE</v>
      </c>
      <c r="J112" s="15"/>
      <c r="K112" s="15"/>
      <c r="L112" s="15">
        <v>7768</v>
      </c>
      <c r="M112" s="15" t="s">
        <v>309</v>
      </c>
      <c r="N112" s="33" t="s">
        <v>516</v>
      </c>
    </row>
    <row r="113" spans="1:14" ht="25.5">
      <c r="A113" s="31" t="s">
        <v>502</v>
      </c>
      <c r="B113" s="15" t="s">
        <v>287</v>
      </c>
      <c r="C113" s="13" t="s">
        <v>250</v>
      </c>
      <c r="D113" s="13" t="s">
        <v>37</v>
      </c>
      <c r="E113" s="14" t="s">
        <v>464</v>
      </c>
      <c r="F113" s="15" t="s">
        <v>146</v>
      </c>
      <c r="G113" s="16">
        <v>2020</v>
      </c>
      <c r="H113" s="17">
        <f t="shared" si="6"/>
        <v>2025</v>
      </c>
      <c r="I113" s="15" t="str">
        <f t="shared" si="4"/>
        <v>Due Now</v>
      </c>
      <c r="J113" s="15"/>
      <c r="K113" s="15"/>
      <c r="L113" s="16" t="s">
        <v>420</v>
      </c>
      <c r="M113" s="15" t="s">
        <v>321</v>
      </c>
      <c r="N113" s="33" t="s">
        <v>516</v>
      </c>
    </row>
    <row r="114" spans="1:14" ht="38.25">
      <c r="A114" s="31" t="s">
        <v>508</v>
      </c>
      <c r="B114" s="15" t="s">
        <v>293</v>
      </c>
      <c r="C114" s="13" t="s">
        <v>255</v>
      </c>
      <c r="D114" s="13" t="s">
        <v>38</v>
      </c>
      <c r="E114" s="14" t="s">
        <v>421</v>
      </c>
      <c r="F114" s="15" t="s">
        <v>149</v>
      </c>
      <c r="G114" s="16">
        <v>2018</v>
      </c>
      <c r="H114" s="17">
        <f t="shared" si="6"/>
        <v>2023</v>
      </c>
      <c r="I114" s="15" t="str">
        <f t="shared" si="4"/>
        <v>OVERDUE</v>
      </c>
      <c r="J114" s="15"/>
      <c r="K114" s="15"/>
      <c r="L114" s="15">
        <v>811</v>
      </c>
      <c r="M114" s="15" t="s">
        <v>307</v>
      </c>
      <c r="N114" s="33" t="s">
        <v>556</v>
      </c>
    </row>
    <row r="115" spans="1:14" ht="36.75" customHeight="1">
      <c r="A115" s="31" t="s">
        <v>507</v>
      </c>
      <c r="B115" s="15" t="s">
        <v>292</v>
      </c>
      <c r="C115" s="13" t="s">
        <v>257</v>
      </c>
      <c r="D115" s="13" t="s">
        <v>39</v>
      </c>
      <c r="E115" s="14" t="s">
        <v>663</v>
      </c>
      <c r="F115" s="15" t="s">
        <v>180</v>
      </c>
      <c r="G115" s="16">
        <v>2017</v>
      </c>
      <c r="H115" s="17">
        <f t="shared" si="6"/>
        <v>2022</v>
      </c>
      <c r="I115" s="15" t="str">
        <f t="shared" si="4"/>
        <v>URGENT!!OVERDUE</v>
      </c>
      <c r="J115" s="15" t="str">
        <f>IF(ISNUMBER(SEARCH("re",#REF!)), "DUE", "")</f>
        <v/>
      </c>
      <c r="K115" s="15"/>
      <c r="L115" s="15">
        <v>9867</v>
      </c>
      <c r="M115" s="15" t="s">
        <v>309</v>
      </c>
      <c r="N115" s="33" t="s">
        <v>516</v>
      </c>
    </row>
    <row r="116" spans="1:14" ht="38.25">
      <c r="A116" s="31" t="s">
        <v>494</v>
      </c>
      <c r="B116" s="15" t="s">
        <v>278</v>
      </c>
      <c r="C116" s="13" t="s">
        <v>250</v>
      </c>
      <c r="D116" s="13" t="s">
        <v>40</v>
      </c>
      <c r="E116" s="14" t="s">
        <v>422</v>
      </c>
      <c r="F116" s="15" t="s">
        <v>197</v>
      </c>
      <c r="G116" s="16">
        <v>2024</v>
      </c>
      <c r="H116" s="17">
        <f t="shared" si="6"/>
        <v>2029</v>
      </c>
      <c r="I116" s="15" t="str">
        <f t="shared" si="4"/>
        <v>Currently No Committee Actions Needed</v>
      </c>
      <c r="J116" s="15" t="s">
        <v>696</v>
      </c>
      <c r="K116" s="15"/>
      <c r="L116" s="15" t="s">
        <v>320</v>
      </c>
      <c r="M116" s="15" t="s">
        <v>321</v>
      </c>
      <c r="N116" s="33" t="s">
        <v>302</v>
      </c>
    </row>
    <row r="117" spans="1:14" ht="25.5">
      <c r="A117" s="31" t="s">
        <v>503</v>
      </c>
      <c r="B117" s="15" t="s">
        <v>288</v>
      </c>
      <c r="C117" s="13" t="s">
        <v>257</v>
      </c>
      <c r="D117" s="13" t="s">
        <v>41</v>
      </c>
      <c r="E117" s="14" t="s">
        <v>423</v>
      </c>
      <c r="F117" s="15" t="s">
        <v>243</v>
      </c>
      <c r="G117" s="16">
        <v>2018</v>
      </c>
      <c r="H117" s="17">
        <f t="shared" si="6"/>
        <v>2023</v>
      </c>
      <c r="I117" s="15" t="str">
        <f t="shared" si="4"/>
        <v>OVERDUE</v>
      </c>
      <c r="J117" s="15" t="s">
        <v>760</v>
      </c>
      <c r="K117" s="15"/>
      <c r="L117" s="15"/>
      <c r="M117" s="15"/>
      <c r="N117" s="33" t="s">
        <v>302</v>
      </c>
    </row>
    <row r="118" spans="1:14" ht="25.5">
      <c r="A118" s="31" t="s">
        <v>514</v>
      </c>
      <c r="B118" s="13" t="s">
        <v>130</v>
      </c>
      <c r="C118" s="13" t="s">
        <v>250</v>
      </c>
      <c r="D118" s="13" t="s">
        <v>42</v>
      </c>
      <c r="E118" s="14" t="s">
        <v>424</v>
      </c>
      <c r="F118" s="15" t="s">
        <v>150</v>
      </c>
      <c r="G118" s="16">
        <v>2019</v>
      </c>
      <c r="H118" s="17">
        <f t="shared" si="6"/>
        <v>2024</v>
      </c>
      <c r="I118" s="15" t="str">
        <f t="shared" si="4"/>
        <v>Past Due</v>
      </c>
      <c r="J118" s="15"/>
      <c r="K118" s="15"/>
      <c r="L118" s="15" t="s">
        <v>389</v>
      </c>
      <c r="M118" s="15" t="s">
        <v>309</v>
      </c>
      <c r="N118" s="33" t="s">
        <v>516</v>
      </c>
    </row>
    <row r="119" spans="1:14" ht="25.5">
      <c r="A119" s="31" t="s">
        <v>499</v>
      </c>
      <c r="B119" s="15" t="s">
        <v>284</v>
      </c>
      <c r="C119" s="13" t="s">
        <v>250</v>
      </c>
      <c r="D119" s="13" t="s">
        <v>43</v>
      </c>
      <c r="E119" s="14" t="s">
        <v>425</v>
      </c>
      <c r="F119" s="15" t="s">
        <v>171</v>
      </c>
      <c r="G119" s="16">
        <v>2013</v>
      </c>
      <c r="H119" s="17">
        <f t="shared" si="6"/>
        <v>2018</v>
      </c>
      <c r="I119" s="15" t="str">
        <f t="shared" si="4"/>
        <v>URGENT!!OVERDUE</v>
      </c>
      <c r="J119" s="15" t="s">
        <v>558</v>
      </c>
      <c r="K119" s="15"/>
      <c r="L119" s="15" t="s">
        <v>349</v>
      </c>
      <c r="M119" s="15" t="s">
        <v>309</v>
      </c>
      <c r="N119" s="33" t="s">
        <v>302</v>
      </c>
    </row>
    <row r="120" spans="1:14" ht="25.5">
      <c r="A120" s="31" t="s">
        <v>514</v>
      </c>
      <c r="B120" s="13" t="s">
        <v>128</v>
      </c>
      <c r="C120" s="13" t="s">
        <v>250</v>
      </c>
      <c r="D120" s="13" t="s">
        <v>44</v>
      </c>
      <c r="E120" s="14" t="s">
        <v>536</v>
      </c>
      <c r="F120" s="15" t="s">
        <v>210</v>
      </c>
      <c r="G120" s="16">
        <v>2021</v>
      </c>
      <c r="H120" s="17">
        <f t="shared" si="6"/>
        <v>2026</v>
      </c>
      <c r="I120" s="15" t="str">
        <f t="shared" si="4"/>
        <v>Currently No Committee Actions Needed</v>
      </c>
      <c r="J120" s="15"/>
      <c r="K120" s="15"/>
      <c r="L120" s="15" t="s">
        <v>390</v>
      </c>
      <c r="M120" s="15" t="s">
        <v>309</v>
      </c>
      <c r="N120" s="33" t="s">
        <v>516</v>
      </c>
    </row>
    <row r="121" spans="1:14" ht="14.25">
      <c r="A121" s="31" t="s">
        <v>504</v>
      </c>
      <c r="B121" s="15" t="s">
        <v>289</v>
      </c>
      <c r="C121" s="13" t="s">
        <v>140</v>
      </c>
      <c r="D121" s="13" t="s">
        <v>45</v>
      </c>
      <c r="E121" s="14" t="s">
        <v>426</v>
      </c>
      <c r="F121" s="15" t="s">
        <v>167</v>
      </c>
      <c r="G121" s="16">
        <v>2019</v>
      </c>
      <c r="H121" s="17">
        <f t="shared" si="6"/>
        <v>2024</v>
      </c>
      <c r="I121" s="15" t="str">
        <f t="shared" si="4"/>
        <v>Past Due</v>
      </c>
      <c r="J121" s="15"/>
      <c r="K121" s="15"/>
      <c r="L121" s="15" t="s">
        <v>356</v>
      </c>
      <c r="M121" s="15" t="s">
        <v>307</v>
      </c>
      <c r="N121" s="33" t="s">
        <v>302</v>
      </c>
    </row>
    <row r="122" spans="1:14" ht="63.75">
      <c r="A122" s="31" t="s">
        <v>498</v>
      </c>
      <c r="B122" s="15" t="s">
        <v>282</v>
      </c>
      <c r="C122" s="13" t="s">
        <v>254</v>
      </c>
      <c r="D122" s="13" t="s">
        <v>46</v>
      </c>
      <c r="E122" s="14" t="s">
        <v>427</v>
      </c>
      <c r="F122" s="15" t="s">
        <v>164</v>
      </c>
      <c r="G122" s="16">
        <v>2024</v>
      </c>
      <c r="H122" s="17">
        <f t="shared" si="6"/>
        <v>2029</v>
      </c>
      <c r="I122" s="15" t="str">
        <f t="shared" si="4"/>
        <v>Currently No Committee Actions Needed</v>
      </c>
      <c r="J122" s="22" t="s">
        <v>693</v>
      </c>
      <c r="K122" s="22" t="s">
        <v>258</v>
      </c>
      <c r="L122" s="15">
        <v>3759</v>
      </c>
      <c r="M122" s="15" t="s">
        <v>307</v>
      </c>
      <c r="N122" s="33" t="s">
        <v>302</v>
      </c>
    </row>
    <row r="123" spans="1:14" ht="25.5">
      <c r="A123" s="31" t="s">
        <v>504</v>
      </c>
      <c r="B123" s="15" t="s">
        <v>289</v>
      </c>
      <c r="C123" s="13" t="s">
        <v>140</v>
      </c>
      <c r="D123" s="13" t="s">
        <v>47</v>
      </c>
      <c r="E123" s="14" t="s">
        <v>429</v>
      </c>
      <c r="F123" s="15" t="s">
        <v>221</v>
      </c>
      <c r="G123" s="16">
        <v>2012</v>
      </c>
      <c r="H123" s="17">
        <f t="shared" si="6"/>
        <v>2017</v>
      </c>
      <c r="I123" s="15" t="str">
        <f t="shared" si="4"/>
        <v>URGENT!!OVERDUE</v>
      </c>
      <c r="J123" s="15" t="s">
        <v>570</v>
      </c>
      <c r="K123" s="15"/>
      <c r="L123" s="15"/>
      <c r="M123" s="15"/>
      <c r="N123" s="33" t="s">
        <v>302</v>
      </c>
    </row>
    <row r="124" spans="1:14" ht="38.25">
      <c r="A124" s="31" t="s">
        <v>504</v>
      </c>
      <c r="B124" s="15" t="s">
        <v>289</v>
      </c>
      <c r="C124" s="13" t="s">
        <v>254</v>
      </c>
      <c r="D124" s="13" t="s">
        <v>48</v>
      </c>
      <c r="E124" s="14" t="s">
        <v>428</v>
      </c>
      <c r="F124" s="15" t="s">
        <v>170</v>
      </c>
      <c r="G124" s="16">
        <v>2014</v>
      </c>
      <c r="H124" s="17">
        <f t="shared" si="6"/>
        <v>2019</v>
      </c>
      <c r="I124" s="15" t="str">
        <f t="shared" si="4"/>
        <v>URGENT!!OVERDUE</v>
      </c>
      <c r="J124" s="15" t="s">
        <v>570</v>
      </c>
      <c r="K124" s="15"/>
      <c r="L124" s="15"/>
      <c r="M124" s="15"/>
      <c r="N124" s="33" t="s">
        <v>302</v>
      </c>
    </row>
    <row r="125" spans="1:14" ht="35.25" customHeight="1">
      <c r="A125" s="31" t="s">
        <v>511</v>
      </c>
      <c r="B125" s="15" t="s">
        <v>294</v>
      </c>
      <c r="C125" s="13" t="s">
        <v>251</v>
      </c>
      <c r="D125" s="13" t="s">
        <v>49</v>
      </c>
      <c r="E125" s="14" t="s">
        <v>430</v>
      </c>
      <c r="F125" s="15" t="s">
        <v>174</v>
      </c>
      <c r="G125" s="16">
        <v>2018</v>
      </c>
      <c r="H125" s="17">
        <f t="shared" si="6"/>
        <v>2023</v>
      </c>
      <c r="I125" s="15" t="str">
        <f t="shared" si="4"/>
        <v>OVERDUE</v>
      </c>
      <c r="J125" s="15"/>
      <c r="K125" s="15"/>
      <c r="L125" s="15" t="s">
        <v>371</v>
      </c>
      <c r="M125" s="15" t="s">
        <v>309</v>
      </c>
      <c r="N125" s="33" t="s">
        <v>302</v>
      </c>
    </row>
    <row r="126" spans="1:14" ht="38.25">
      <c r="A126" s="31" t="s">
        <v>511</v>
      </c>
      <c r="B126" s="15" t="s">
        <v>294</v>
      </c>
      <c r="C126" s="13" t="s">
        <v>251</v>
      </c>
      <c r="D126" s="13" t="s">
        <v>50</v>
      </c>
      <c r="E126" s="14" t="s">
        <v>619</v>
      </c>
      <c r="F126" s="15" t="s">
        <v>172</v>
      </c>
      <c r="G126" s="16">
        <v>2019</v>
      </c>
      <c r="H126" s="17">
        <f t="shared" si="6"/>
        <v>2024</v>
      </c>
      <c r="I126" s="15" t="str">
        <f t="shared" si="4"/>
        <v>Past Due</v>
      </c>
      <c r="J126" s="22" t="s">
        <v>703</v>
      </c>
      <c r="K126" s="32"/>
      <c r="L126" s="15" t="s">
        <v>372</v>
      </c>
      <c r="M126" s="15" t="s">
        <v>309</v>
      </c>
      <c r="N126" s="33" t="s">
        <v>302</v>
      </c>
    </row>
    <row r="127" spans="1:14" ht="38.25">
      <c r="A127" s="31" t="s">
        <v>507</v>
      </c>
      <c r="B127" s="15" t="s">
        <v>292</v>
      </c>
      <c r="C127" s="13" t="s">
        <v>254</v>
      </c>
      <c r="D127" s="13" t="s">
        <v>51</v>
      </c>
      <c r="E127" s="14" t="s">
        <v>431</v>
      </c>
      <c r="F127" s="15" t="s">
        <v>228</v>
      </c>
      <c r="G127" s="16">
        <v>2018</v>
      </c>
      <c r="H127" s="17">
        <f t="shared" si="6"/>
        <v>2023</v>
      </c>
      <c r="I127" s="15" t="str">
        <f t="shared" si="4"/>
        <v>OVERDUE</v>
      </c>
      <c r="J127" s="15"/>
      <c r="K127" s="15"/>
      <c r="L127" s="15">
        <v>15487</v>
      </c>
      <c r="M127" s="15" t="s">
        <v>309</v>
      </c>
      <c r="N127" s="33" t="s">
        <v>302</v>
      </c>
    </row>
    <row r="128" spans="1:14" ht="25.5">
      <c r="A128" s="31" t="s">
        <v>495</v>
      </c>
      <c r="B128" s="15" t="s">
        <v>279</v>
      </c>
      <c r="C128" s="13" t="s">
        <v>252</v>
      </c>
      <c r="D128" s="13" t="s">
        <v>52</v>
      </c>
      <c r="E128" s="14" t="s">
        <v>620</v>
      </c>
      <c r="F128" s="15" t="s">
        <v>181</v>
      </c>
      <c r="G128" s="16">
        <v>2022</v>
      </c>
      <c r="H128" s="17">
        <f t="shared" si="6"/>
        <v>2027</v>
      </c>
      <c r="I128" s="15" t="str">
        <f t="shared" si="4"/>
        <v>Currently No Committee Actions Needed</v>
      </c>
      <c r="J128" s="22" t="s">
        <v>703</v>
      </c>
      <c r="K128" s="15"/>
      <c r="L128" s="15"/>
      <c r="M128" s="15"/>
      <c r="N128" s="33" t="s">
        <v>555</v>
      </c>
    </row>
    <row r="129" spans="1:14" ht="38.25">
      <c r="A129" s="31" t="s">
        <v>511</v>
      </c>
      <c r="B129" s="15" t="s">
        <v>294</v>
      </c>
      <c r="C129" s="13" t="s">
        <v>251</v>
      </c>
      <c r="D129" s="13" t="s">
        <v>53</v>
      </c>
      <c r="E129" s="14" t="s">
        <v>606</v>
      </c>
      <c r="F129" s="15" t="s">
        <v>216</v>
      </c>
      <c r="G129" s="16">
        <v>2022</v>
      </c>
      <c r="H129" s="17">
        <f t="shared" si="6"/>
        <v>2027</v>
      </c>
      <c r="I129" s="15" t="str">
        <f t="shared" si="4"/>
        <v>Currently No Committee Actions Needed</v>
      </c>
      <c r="J129" s="15" t="str">
        <f>IF(ISNUMBER(SEARCH("re",#REF!)), "DUE", "")</f>
        <v/>
      </c>
      <c r="K129" s="15"/>
      <c r="L129" s="15" t="s">
        <v>373</v>
      </c>
      <c r="M129" s="15" t="s">
        <v>309</v>
      </c>
      <c r="N129" s="33" t="s">
        <v>516</v>
      </c>
    </row>
    <row r="130" spans="1:14" ht="25.5">
      <c r="A130" s="31" t="s">
        <v>492</v>
      </c>
      <c r="B130" s="15" t="s">
        <v>276</v>
      </c>
      <c r="C130" s="13" t="s">
        <v>139</v>
      </c>
      <c r="D130" s="13" t="s">
        <v>54</v>
      </c>
      <c r="E130" s="14" t="s">
        <v>432</v>
      </c>
      <c r="F130" s="15" t="s">
        <v>195</v>
      </c>
      <c r="G130" s="16">
        <v>2016</v>
      </c>
      <c r="H130" s="17">
        <f t="shared" si="6"/>
        <v>2021</v>
      </c>
      <c r="I130" s="15" t="str">
        <f t="shared" ref="I130:I179" si="7">IF(H130&gt;2025,"Currently No Committee Actions Needed", IF(H130=2025,"Due Now",IF(H130=2024,"Past Due",IF(H130=2023,"OVERDUE",IF(H130&lt;=2022,"URGENT!!OVERDUE")))))</f>
        <v>URGENT!!OVERDUE</v>
      </c>
      <c r="J130" s="15" t="s">
        <v>710</v>
      </c>
      <c r="K130" s="15"/>
      <c r="L130" s="15"/>
      <c r="M130" s="15"/>
      <c r="N130" s="33" t="s">
        <v>302</v>
      </c>
    </row>
    <row r="131" spans="1:14" ht="25.5">
      <c r="A131" s="31" t="s">
        <v>496</v>
      </c>
      <c r="B131" s="15" t="s">
        <v>280</v>
      </c>
      <c r="C131" s="13" t="s">
        <v>252</v>
      </c>
      <c r="D131" s="13" t="s">
        <v>55</v>
      </c>
      <c r="E131" s="14" t="s">
        <v>531</v>
      </c>
      <c r="F131" s="15" t="s">
        <v>202</v>
      </c>
      <c r="G131" s="16">
        <v>2021</v>
      </c>
      <c r="H131" s="17">
        <f t="shared" si="6"/>
        <v>2026</v>
      </c>
      <c r="I131" s="15" t="str">
        <f t="shared" si="7"/>
        <v>Currently No Committee Actions Needed</v>
      </c>
      <c r="J131" s="15" t="str">
        <f>IF(I131&gt;2022,"N/A", IF(I131=2022,"Due Soon",IF(I131=2021,"DUE NOW",IF(I131=2020,"OVERDUE",IF(I131&lt;2020,"URGENT!!OVERDUE")))))</f>
        <v>N/A</v>
      </c>
      <c r="K131" s="15"/>
      <c r="L131" s="15"/>
      <c r="M131" s="15"/>
      <c r="N131" s="33" t="s">
        <v>555</v>
      </c>
    </row>
    <row r="132" spans="1:14" ht="25.5">
      <c r="A132" s="31" t="s">
        <v>514</v>
      </c>
      <c r="B132" s="13" t="s">
        <v>131</v>
      </c>
      <c r="C132" s="13" t="s">
        <v>252</v>
      </c>
      <c r="D132" s="13" t="s">
        <v>56</v>
      </c>
      <c r="E132" s="14" t="s">
        <v>664</v>
      </c>
      <c r="F132" s="15" t="s">
        <v>196</v>
      </c>
      <c r="G132" s="16">
        <v>2023</v>
      </c>
      <c r="H132" s="17">
        <f t="shared" si="6"/>
        <v>2028</v>
      </c>
      <c r="I132" s="15" t="str">
        <f t="shared" si="7"/>
        <v>Currently No Committee Actions Needed</v>
      </c>
      <c r="J132" s="15"/>
      <c r="K132" s="15"/>
      <c r="L132" s="15"/>
      <c r="M132" s="15"/>
      <c r="N132" s="33" t="s">
        <v>516</v>
      </c>
    </row>
    <row r="133" spans="1:14" ht="63.75">
      <c r="A133" s="31" t="s">
        <v>498</v>
      </c>
      <c r="B133" s="15" t="s">
        <v>282</v>
      </c>
      <c r="C133" s="13" t="s">
        <v>254</v>
      </c>
      <c r="D133" s="13" t="s">
        <v>57</v>
      </c>
      <c r="E133" s="14" t="s">
        <v>433</v>
      </c>
      <c r="F133" s="15" t="s">
        <v>237</v>
      </c>
      <c r="G133" s="16">
        <v>2024</v>
      </c>
      <c r="H133" s="17">
        <f t="shared" si="6"/>
        <v>2029</v>
      </c>
      <c r="I133" s="15" t="str">
        <f t="shared" si="7"/>
        <v>Currently No Committee Actions Needed</v>
      </c>
      <c r="J133" s="22" t="s">
        <v>693</v>
      </c>
      <c r="K133" s="22"/>
      <c r="L133" s="15">
        <v>3759</v>
      </c>
      <c r="M133" s="15" t="s">
        <v>307</v>
      </c>
      <c r="N133" s="33" t="s">
        <v>302</v>
      </c>
    </row>
    <row r="134" spans="1:14" ht="38.25">
      <c r="A134" s="31" t="s">
        <v>511</v>
      </c>
      <c r="B134" s="15" t="s">
        <v>294</v>
      </c>
      <c r="C134" s="13" t="s">
        <v>251</v>
      </c>
      <c r="D134" s="13" t="s">
        <v>58</v>
      </c>
      <c r="E134" s="14" t="s">
        <v>434</v>
      </c>
      <c r="F134" s="15" t="s">
        <v>223</v>
      </c>
      <c r="G134" s="16">
        <v>2017</v>
      </c>
      <c r="H134" s="17">
        <f t="shared" si="6"/>
        <v>2022</v>
      </c>
      <c r="I134" s="15" t="str">
        <f t="shared" si="7"/>
        <v>URGENT!!OVERDUE</v>
      </c>
      <c r="J134" s="15" t="str">
        <f>IF(ISNUMBER(SEARCH("re",#REF!)), "DUE", "")</f>
        <v/>
      </c>
      <c r="K134" s="15"/>
      <c r="L134" s="15"/>
      <c r="M134" s="15"/>
      <c r="N134" s="33" t="s">
        <v>302</v>
      </c>
    </row>
    <row r="135" spans="1:14" ht="25.5">
      <c r="A135" s="31" t="s">
        <v>511</v>
      </c>
      <c r="B135" s="15" t="s">
        <v>297</v>
      </c>
      <c r="C135" s="13" t="s">
        <v>250</v>
      </c>
      <c r="D135" s="13" t="s">
        <v>59</v>
      </c>
      <c r="E135" s="14" t="s">
        <v>604</v>
      </c>
      <c r="F135" s="15" t="s">
        <v>214</v>
      </c>
      <c r="G135" s="16">
        <v>2022</v>
      </c>
      <c r="H135" s="17">
        <f t="shared" si="6"/>
        <v>2027</v>
      </c>
      <c r="I135" s="15" t="str">
        <f t="shared" si="7"/>
        <v>Currently No Committee Actions Needed</v>
      </c>
      <c r="J135" s="15" t="s">
        <v>605</v>
      </c>
      <c r="K135" s="15"/>
      <c r="L135" s="15"/>
      <c r="M135" s="15"/>
      <c r="N135" s="33" t="s">
        <v>516</v>
      </c>
    </row>
    <row r="136" spans="1:14" ht="38.25">
      <c r="A136" s="31" t="s">
        <v>514</v>
      </c>
      <c r="B136" s="15" t="s">
        <v>284</v>
      </c>
      <c r="C136" s="13" t="s">
        <v>254</v>
      </c>
      <c r="D136" s="13" t="s">
        <v>60</v>
      </c>
      <c r="E136" s="14" t="s">
        <v>435</v>
      </c>
      <c r="F136" s="15" t="s">
        <v>215</v>
      </c>
      <c r="G136" s="16">
        <v>2016</v>
      </c>
      <c r="H136" s="17">
        <f t="shared" si="6"/>
        <v>2021</v>
      </c>
      <c r="I136" s="15" t="str">
        <f t="shared" si="7"/>
        <v>URGENT!!OVERDUE</v>
      </c>
      <c r="J136" s="15" t="s">
        <v>612</v>
      </c>
      <c r="K136" s="15"/>
      <c r="L136" s="15">
        <v>3175</v>
      </c>
      <c r="M136" s="15" t="s">
        <v>321</v>
      </c>
      <c r="N136" s="33" t="s">
        <v>302</v>
      </c>
    </row>
    <row r="137" spans="1:14" ht="38.25">
      <c r="A137" s="31" t="s">
        <v>511</v>
      </c>
      <c r="B137" s="15" t="s">
        <v>294</v>
      </c>
      <c r="C137" s="13" t="s">
        <v>251</v>
      </c>
      <c r="D137" s="13" t="s">
        <v>61</v>
      </c>
      <c r="E137" s="14" t="s">
        <v>436</v>
      </c>
      <c r="F137" s="15" t="s">
        <v>244</v>
      </c>
      <c r="G137" s="16">
        <v>2017</v>
      </c>
      <c r="H137" s="17">
        <f t="shared" si="6"/>
        <v>2022</v>
      </c>
      <c r="I137" s="15" t="str">
        <f t="shared" si="7"/>
        <v>URGENT!!OVERDUE</v>
      </c>
      <c r="J137" s="15" t="str">
        <f>IF(ISNUMBER(SEARCH("re",#REF!)), "DUE", "")</f>
        <v/>
      </c>
      <c r="K137" s="15"/>
      <c r="L137" s="15"/>
      <c r="M137" s="15"/>
      <c r="N137" s="33" t="s">
        <v>302</v>
      </c>
    </row>
    <row r="138" spans="1:14" ht="25.5">
      <c r="A138" s="31" t="s">
        <v>514</v>
      </c>
      <c r="B138" s="13" t="s">
        <v>131</v>
      </c>
      <c r="C138" s="13" t="s">
        <v>251</v>
      </c>
      <c r="D138" s="13" t="s">
        <v>62</v>
      </c>
      <c r="E138" s="14" t="s">
        <v>665</v>
      </c>
      <c r="F138" s="15" t="s">
        <v>231</v>
      </c>
      <c r="G138" s="16">
        <v>2023</v>
      </c>
      <c r="H138" s="17">
        <f t="shared" si="6"/>
        <v>2028</v>
      </c>
      <c r="I138" s="15" t="str">
        <f t="shared" si="7"/>
        <v>Currently No Committee Actions Needed</v>
      </c>
      <c r="J138" s="15" t="s">
        <v>541</v>
      </c>
      <c r="K138" s="15"/>
      <c r="L138" s="15"/>
      <c r="M138" s="15"/>
      <c r="N138" s="33" t="s">
        <v>516</v>
      </c>
    </row>
    <row r="139" spans="1:14" ht="25.5">
      <c r="A139" s="31" t="s">
        <v>490</v>
      </c>
      <c r="B139" s="13" t="s">
        <v>274</v>
      </c>
      <c r="C139" s="13" t="s">
        <v>250</v>
      </c>
      <c r="D139" s="13" t="s">
        <v>63</v>
      </c>
      <c r="E139" s="14" t="s">
        <v>437</v>
      </c>
      <c r="F139" s="15" t="s">
        <v>236</v>
      </c>
      <c r="G139" s="16">
        <v>2011</v>
      </c>
      <c r="H139" s="17">
        <f t="shared" si="6"/>
        <v>2016</v>
      </c>
      <c r="I139" s="15" t="str">
        <f t="shared" si="7"/>
        <v>URGENT!!OVERDUE</v>
      </c>
      <c r="J139" s="22" t="s">
        <v>574</v>
      </c>
      <c r="K139" s="22"/>
      <c r="L139" s="15" t="s">
        <v>312</v>
      </c>
      <c r="M139" s="15" t="s">
        <v>307</v>
      </c>
      <c r="N139" s="33" t="s">
        <v>302</v>
      </c>
    </row>
    <row r="140" spans="1:14" ht="38.25">
      <c r="A140" s="31" t="s">
        <v>511</v>
      </c>
      <c r="B140" s="15" t="s">
        <v>294</v>
      </c>
      <c r="C140" s="13" t="s">
        <v>251</v>
      </c>
      <c r="D140" s="13" t="s">
        <v>64</v>
      </c>
      <c r="E140" s="14" t="s">
        <v>666</v>
      </c>
      <c r="F140" s="15" t="s">
        <v>235</v>
      </c>
      <c r="G140" s="16">
        <v>2020</v>
      </c>
      <c r="H140" s="17">
        <f t="shared" ref="H140:H148" si="8">+G140+5</f>
        <v>2025</v>
      </c>
      <c r="I140" s="15" t="str">
        <f t="shared" si="7"/>
        <v>Due Now</v>
      </c>
      <c r="J140" s="15"/>
      <c r="K140" s="15"/>
      <c r="L140" s="15"/>
      <c r="M140" s="15"/>
      <c r="N140" s="33" t="s">
        <v>516</v>
      </c>
    </row>
    <row r="141" spans="1:14" ht="38.25">
      <c r="A141" s="31" t="s">
        <v>494</v>
      </c>
      <c r="B141" s="15" t="s">
        <v>278</v>
      </c>
      <c r="C141" s="13" t="s">
        <v>250</v>
      </c>
      <c r="D141" s="13" t="s">
        <v>65</v>
      </c>
      <c r="E141" s="14" t="s">
        <v>465</v>
      </c>
      <c r="F141" s="15" t="s">
        <v>234</v>
      </c>
      <c r="G141" s="16">
        <v>2020</v>
      </c>
      <c r="H141" s="17">
        <f t="shared" si="8"/>
        <v>2025</v>
      </c>
      <c r="I141" s="15" t="str">
        <f t="shared" si="7"/>
        <v>Due Now</v>
      </c>
      <c r="J141" s="15" t="s">
        <v>522</v>
      </c>
      <c r="K141" s="15"/>
      <c r="L141" s="15" t="s">
        <v>322</v>
      </c>
      <c r="M141" s="15" t="s">
        <v>309</v>
      </c>
      <c r="N141" s="33" t="s">
        <v>516</v>
      </c>
    </row>
    <row r="142" spans="1:14" ht="25.5">
      <c r="A142" s="31" t="s">
        <v>504</v>
      </c>
      <c r="B142" s="15" t="s">
        <v>289</v>
      </c>
      <c r="C142" s="13" t="s">
        <v>250</v>
      </c>
      <c r="D142" s="13" t="s">
        <v>66</v>
      </c>
      <c r="E142" s="14" t="s">
        <v>617</v>
      </c>
      <c r="F142" s="15" t="s">
        <v>145</v>
      </c>
      <c r="G142" s="16">
        <v>2021</v>
      </c>
      <c r="H142" s="17">
        <f t="shared" si="8"/>
        <v>2026</v>
      </c>
      <c r="I142" s="15" t="str">
        <f t="shared" si="7"/>
        <v>Currently No Committee Actions Needed</v>
      </c>
      <c r="J142" s="22" t="s">
        <v>703</v>
      </c>
      <c r="K142" s="15"/>
      <c r="L142" s="15" t="s">
        <v>346</v>
      </c>
      <c r="M142" s="15" t="s">
        <v>321</v>
      </c>
      <c r="N142" s="33" t="s">
        <v>516</v>
      </c>
    </row>
    <row r="143" spans="1:14" ht="38.25">
      <c r="A143" s="31" t="s">
        <v>511</v>
      </c>
      <c r="B143" s="15" t="s">
        <v>294</v>
      </c>
      <c r="C143" s="13" t="s">
        <v>251</v>
      </c>
      <c r="D143" s="13" t="s">
        <v>67</v>
      </c>
      <c r="E143" s="14" t="s">
        <v>438</v>
      </c>
      <c r="F143" s="15" t="s">
        <v>168</v>
      </c>
      <c r="G143" s="16">
        <v>2018</v>
      </c>
      <c r="H143" s="17">
        <f t="shared" si="8"/>
        <v>2023</v>
      </c>
      <c r="I143" s="15" t="str">
        <f t="shared" si="7"/>
        <v>OVERDUE</v>
      </c>
      <c r="J143" s="15" t="str">
        <f>IF(ISNUMBER(SEARCH("re",#REF!)), "DUE", "")</f>
        <v/>
      </c>
      <c r="K143" s="15"/>
      <c r="L143" s="15"/>
      <c r="M143" s="15"/>
      <c r="N143" s="33" t="s">
        <v>302</v>
      </c>
    </row>
    <row r="144" spans="1:14" ht="25.5">
      <c r="A144" s="31" t="s">
        <v>514</v>
      </c>
      <c r="B144" s="13" t="s">
        <v>131</v>
      </c>
      <c r="C144" s="13" t="s">
        <v>252</v>
      </c>
      <c r="D144" s="13" t="s">
        <v>68</v>
      </c>
      <c r="E144" s="14" t="s">
        <v>667</v>
      </c>
      <c r="F144" s="15" t="s">
        <v>185</v>
      </c>
      <c r="G144" s="16">
        <v>2023</v>
      </c>
      <c r="H144" s="17">
        <f t="shared" si="8"/>
        <v>2028</v>
      </c>
      <c r="I144" s="15" t="str">
        <f t="shared" si="7"/>
        <v>Currently No Committee Actions Needed</v>
      </c>
      <c r="J144" s="15"/>
      <c r="K144" s="15"/>
      <c r="L144" s="15"/>
      <c r="M144" s="15"/>
      <c r="N144" s="33" t="s">
        <v>516</v>
      </c>
    </row>
    <row r="145" spans="1:14" ht="38.25">
      <c r="A145" s="31" t="s">
        <v>502</v>
      </c>
      <c r="B145" s="15" t="s">
        <v>287</v>
      </c>
      <c r="C145" s="13" t="s">
        <v>255</v>
      </c>
      <c r="D145" s="13" t="s">
        <v>69</v>
      </c>
      <c r="E145" s="14" t="s">
        <v>668</v>
      </c>
      <c r="F145" s="15" t="s">
        <v>225</v>
      </c>
      <c r="G145" s="16">
        <v>2024</v>
      </c>
      <c r="H145" s="17">
        <f t="shared" si="8"/>
        <v>2029</v>
      </c>
      <c r="I145" s="15" t="str">
        <f t="shared" si="7"/>
        <v>Currently No Committee Actions Needed</v>
      </c>
      <c r="J145" s="15" t="s">
        <v>704</v>
      </c>
      <c r="K145" s="15"/>
      <c r="L145" s="15"/>
      <c r="M145" s="15"/>
      <c r="N145" s="33" t="s">
        <v>516</v>
      </c>
    </row>
    <row r="146" spans="1:14" ht="38.25">
      <c r="A146" s="31" t="s">
        <v>511</v>
      </c>
      <c r="B146" s="15" t="s">
        <v>294</v>
      </c>
      <c r="C146" s="13" t="s">
        <v>251</v>
      </c>
      <c r="D146" s="13" t="s">
        <v>70</v>
      </c>
      <c r="E146" s="14" t="s">
        <v>439</v>
      </c>
      <c r="F146" s="15" t="s">
        <v>166</v>
      </c>
      <c r="G146" s="16">
        <v>2017</v>
      </c>
      <c r="H146" s="17">
        <f t="shared" si="8"/>
        <v>2022</v>
      </c>
      <c r="I146" s="15" t="str">
        <f t="shared" si="7"/>
        <v>URGENT!!OVERDUE</v>
      </c>
      <c r="J146" s="15" t="str">
        <f>IF(ISNUMBER(SEARCH("re",#REF!)), "DUE", "")</f>
        <v/>
      </c>
      <c r="K146" s="15"/>
      <c r="L146" s="15"/>
      <c r="M146" s="15"/>
      <c r="N146" s="33" t="s">
        <v>302</v>
      </c>
    </row>
    <row r="147" spans="1:14" ht="14.25">
      <c r="A147" s="31" t="s">
        <v>504</v>
      </c>
      <c r="B147" s="15" t="s">
        <v>289</v>
      </c>
      <c r="C147" s="13" t="s">
        <v>140</v>
      </c>
      <c r="D147" s="13" t="s">
        <v>71</v>
      </c>
      <c r="E147" s="14" t="s">
        <v>440</v>
      </c>
      <c r="F147" s="15" t="s">
        <v>184</v>
      </c>
      <c r="G147" s="16">
        <v>2019</v>
      </c>
      <c r="H147" s="17">
        <f t="shared" si="8"/>
        <v>2024</v>
      </c>
      <c r="I147" s="15" t="str">
        <f t="shared" si="7"/>
        <v>Past Due</v>
      </c>
      <c r="J147" s="15"/>
      <c r="K147" s="15"/>
      <c r="L147" s="15"/>
      <c r="M147" s="15"/>
      <c r="N147" s="33" t="s">
        <v>516</v>
      </c>
    </row>
    <row r="148" spans="1:14" ht="25.5">
      <c r="A148" s="31" t="s">
        <v>506</v>
      </c>
      <c r="B148" s="15" t="s">
        <v>291</v>
      </c>
      <c r="C148" s="13" t="s">
        <v>250</v>
      </c>
      <c r="D148" s="13" t="s">
        <v>72</v>
      </c>
      <c r="E148" s="14" t="s">
        <v>441</v>
      </c>
      <c r="F148" s="15" t="s">
        <v>211</v>
      </c>
      <c r="G148" s="16">
        <v>2016</v>
      </c>
      <c r="H148" s="17">
        <f t="shared" si="8"/>
        <v>2021</v>
      </c>
      <c r="I148" s="15" t="str">
        <f t="shared" si="7"/>
        <v>URGENT!!OVERDUE</v>
      </c>
      <c r="J148" s="27" t="s">
        <v>727</v>
      </c>
      <c r="K148" s="27"/>
      <c r="L148" s="15"/>
      <c r="M148" s="15"/>
      <c r="N148" s="33" t="s">
        <v>302</v>
      </c>
    </row>
    <row r="149" spans="1:14" ht="25.5">
      <c r="A149" s="31" t="s">
        <v>492</v>
      </c>
      <c r="B149" s="15" t="s">
        <v>276</v>
      </c>
      <c r="C149" s="13" t="s">
        <v>139</v>
      </c>
      <c r="D149" s="13" t="s">
        <v>73</v>
      </c>
      <c r="E149" s="14" t="s">
        <v>669</v>
      </c>
      <c r="F149" s="15" t="s">
        <v>163</v>
      </c>
      <c r="G149" s="16">
        <v>2022</v>
      </c>
      <c r="H149" s="17">
        <f t="shared" ref="H149:H176" si="9">+G149+5</f>
        <v>2027</v>
      </c>
      <c r="I149" s="15" t="str">
        <f t="shared" si="7"/>
        <v>Currently No Committee Actions Needed</v>
      </c>
      <c r="J149" s="15" t="s">
        <v>522</v>
      </c>
      <c r="K149" s="15"/>
      <c r="L149" s="15"/>
      <c r="M149" s="15"/>
      <c r="N149" s="33" t="s">
        <v>516</v>
      </c>
    </row>
    <row r="150" spans="1:14" ht="45.75" customHeight="1">
      <c r="A150" s="31" t="s">
        <v>504</v>
      </c>
      <c r="B150" s="15" t="s">
        <v>289</v>
      </c>
      <c r="C150" s="13" t="s">
        <v>140</v>
      </c>
      <c r="D150" s="13" t="s">
        <v>74</v>
      </c>
      <c r="E150" s="14" t="s">
        <v>670</v>
      </c>
      <c r="F150" s="15" t="s">
        <v>222</v>
      </c>
      <c r="G150" s="16">
        <v>2024</v>
      </c>
      <c r="H150" s="17">
        <f t="shared" si="9"/>
        <v>2029</v>
      </c>
      <c r="I150" s="15" t="str">
        <f t="shared" si="7"/>
        <v>Currently No Committee Actions Needed</v>
      </c>
      <c r="J150" s="15" t="s">
        <v>699</v>
      </c>
      <c r="K150" s="15"/>
      <c r="L150" s="15"/>
      <c r="M150" s="15"/>
      <c r="N150" s="33" t="s">
        <v>516</v>
      </c>
    </row>
    <row r="151" spans="1:14" ht="38.25">
      <c r="A151" s="31" t="s">
        <v>511</v>
      </c>
      <c r="B151" s="15" t="s">
        <v>294</v>
      </c>
      <c r="C151" s="13" t="s">
        <v>251</v>
      </c>
      <c r="D151" s="13" t="s">
        <v>75</v>
      </c>
      <c r="E151" s="14" t="s">
        <v>442</v>
      </c>
      <c r="F151" s="15" t="s">
        <v>159</v>
      </c>
      <c r="G151" s="16">
        <v>2017</v>
      </c>
      <c r="H151" s="17">
        <f t="shared" si="9"/>
        <v>2022</v>
      </c>
      <c r="I151" s="15" t="str">
        <f t="shared" si="7"/>
        <v>URGENT!!OVERDUE</v>
      </c>
      <c r="J151" s="15" t="str">
        <f>IF(ISNUMBER(SEARCH("re",#REF!)), "DUE", "")</f>
        <v/>
      </c>
      <c r="K151" s="15"/>
      <c r="L151" s="15"/>
      <c r="M151" s="15"/>
      <c r="N151" s="33" t="s">
        <v>302</v>
      </c>
    </row>
    <row r="152" spans="1:14" ht="63.75">
      <c r="A152" s="31" t="s">
        <v>498</v>
      </c>
      <c r="B152" s="15" t="s">
        <v>282</v>
      </c>
      <c r="C152" s="13" t="s">
        <v>254</v>
      </c>
      <c r="D152" s="13" t="s">
        <v>76</v>
      </c>
      <c r="E152" s="14" t="s">
        <v>671</v>
      </c>
      <c r="F152" s="15" t="s">
        <v>158</v>
      </c>
      <c r="G152" s="16">
        <v>2024</v>
      </c>
      <c r="H152" s="17">
        <f t="shared" si="9"/>
        <v>2029</v>
      </c>
      <c r="I152" s="15" t="str">
        <f t="shared" si="7"/>
        <v>Currently No Committee Actions Needed</v>
      </c>
      <c r="J152" s="22" t="s">
        <v>693</v>
      </c>
      <c r="K152" s="22"/>
      <c r="L152" s="15"/>
      <c r="M152" s="15"/>
      <c r="N152" s="33" t="s">
        <v>516</v>
      </c>
    </row>
    <row r="153" spans="1:14" ht="25.5">
      <c r="A153" s="31" t="s">
        <v>496</v>
      </c>
      <c r="B153" s="15" t="s">
        <v>280</v>
      </c>
      <c r="C153" s="13" t="s">
        <v>251</v>
      </c>
      <c r="D153" s="13" t="s">
        <v>77</v>
      </c>
      <c r="E153" s="14" t="s">
        <v>532</v>
      </c>
      <c r="F153" s="15" t="s">
        <v>204</v>
      </c>
      <c r="G153" s="16">
        <v>2021</v>
      </c>
      <c r="H153" s="17">
        <f t="shared" si="9"/>
        <v>2026</v>
      </c>
      <c r="I153" s="15" t="str">
        <f t="shared" si="7"/>
        <v>Currently No Committee Actions Needed</v>
      </c>
      <c r="J153" s="15" t="str">
        <f>IF(I153&gt;2022,"N/A", IF(I153=2022,"Due Soon",IF(I153=2021,"DUE NOW",IF(I153=2020,"OVERDUE",IF(I153&lt;2020,"URGENT!!OVERDUE")))))</f>
        <v>N/A</v>
      </c>
      <c r="K153" s="15"/>
      <c r="L153" s="15" t="s">
        <v>344</v>
      </c>
      <c r="M153" s="15" t="s">
        <v>309</v>
      </c>
      <c r="N153" s="33" t="s">
        <v>555</v>
      </c>
    </row>
    <row r="154" spans="1:14" ht="38.25">
      <c r="A154" s="31" t="s">
        <v>132</v>
      </c>
      <c r="B154" s="15" t="s">
        <v>298</v>
      </c>
      <c r="C154" s="13" t="s">
        <v>252</v>
      </c>
      <c r="D154" s="13" t="s">
        <v>78</v>
      </c>
      <c r="E154" s="14" t="s">
        <v>613</v>
      </c>
      <c r="F154" s="15" t="s">
        <v>169</v>
      </c>
      <c r="G154" s="16">
        <v>2020</v>
      </c>
      <c r="H154" s="17">
        <f t="shared" si="9"/>
        <v>2025</v>
      </c>
      <c r="I154" s="15" t="str">
        <f t="shared" si="7"/>
        <v>Due Now</v>
      </c>
      <c r="J154" s="15" t="str">
        <f>IF(ISNUMBER(SEARCH("re",#REF!)), "DUE", "")</f>
        <v/>
      </c>
      <c r="K154" s="15"/>
      <c r="L154" s="15"/>
      <c r="M154" s="15"/>
      <c r="N154" s="33" t="s">
        <v>516</v>
      </c>
    </row>
    <row r="155" spans="1:14" ht="38.25">
      <c r="A155" s="31" t="s">
        <v>511</v>
      </c>
      <c r="B155" s="15" t="s">
        <v>294</v>
      </c>
      <c r="C155" s="13" t="s">
        <v>251</v>
      </c>
      <c r="D155" s="13" t="s">
        <v>79</v>
      </c>
      <c r="E155" s="14" t="s">
        <v>466</v>
      </c>
      <c r="F155" s="15" t="s">
        <v>165</v>
      </c>
      <c r="G155" s="16">
        <v>2020</v>
      </c>
      <c r="H155" s="17">
        <f t="shared" si="9"/>
        <v>2025</v>
      </c>
      <c r="I155" s="15" t="str">
        <f t="shared" si="7"/>
        <v>Due Now</v>
      </c>
      <c r="J155" s="15" t="str">
        <f>IF(ISNUMBER(SEARCH("re",#REF!)), "DUE", "")</f>
        <v/>
      </c>
      <c r="K155" s="15"/>
      <c r="L155" s="15" t="s">
        <v>374</v>
      </c>
      <c r="M155" s="15" t="s">
        <v>309</v>
      </c>
      <c r="N155" s="33" t="s">
        <v>516</v>
      </c>
    </row>
    <row r="156" spans="1:14" ht="38.25">
      <c r="A156" s="31" t="s">
        <v>514</v>
      </c>
      <c r="B156" s="13" t="s">
        <v>131</v>
      </c>
      <c r="C156" s="13" t="s">
        <v>252</v>
      </c>
      <c r="D156" s="13" t="s">
        <v>80</v>
      </c>
      <c r="E156" s="14" t="s">
        <v>537</v>
      </c>
      <c r="F156" s="15" t="s">
        <v>209</v>
      </c>
      <c r="G156" s="16">
        <v>2021</v>
      </c>
      <c r="H156" s="17">
        <f t="shared" si="9"/>
        <v>2026</v>
      </c>
      <c r="I156" s="15" t="str">
        <f t="shared" si="7"/>
        <v>Currently No Committee Actions Needed</v>
      </c>
      <c r="J156" s="15" t="str">
        <f>IF(ISNUMBER(SEARCH("re",#REF!)), "DUE", "")</f>
        <v/>
      </c>
      <c r="K156" s="15"/>
      <c r="L156" s="15"/>
      <c r="M156" s="15"/>
      <c r="N156" s="33" t="s">
        <v>516</v>
      </c>
    </row>
    <row r="157" spans="1:14" ht="38.25">
      <c r="A157" s="31" t="s">
        <v>502</v>
      </c>
      <c r="B157" s="15" t="s">
        <v>287</v>
      </c>
      <c r="C157" s="13" t="s">
        <v>255</v>
      </c>
      <c r="D157" s="13" t="s">
        <v>81</v>
      </c>
      <c r="E157" s="14" t="s">
        <v>672</v>
      </c>
      <c r="F157" s="15" t="s">
        <v>179</v>
      </c>
      <c r="G157" s="16">
        <v>2022</v>
      </c>
      <c r="H157" s="17">
        <f t="shared" si="9"/>
        <v>2027</v>
      </c>
      <c r="I157" s="15" t="str">
        <f t="shared" si="7"/>
        <v>Currently No Committee Actions Needed</v>
      </c>
      <c r="J157" s="22" t="s">
        <v>703</v>
      </c>
      <c r="K157" s="15"/>
      <c r="L157" s="15"/>
      <c r="M157" s="15"/>
      <c r="N157" s="33" t="s">
        <v>516</v>
      </c>
    </row>
    <row r="158" spans="1:14" ht="38.25">
      <c r="A158" s="31" t="s">
        <v>498</v>
      </c>
      <c r="B158" s="15" t="s">
        <v>282</v>
      </c>
      <c r="C158" s="13" t="s">
        <v>254</v>
      </c>
      <c r="D158" s="13" t="s">
        <v>82</v>
      </c>
      <c r="E158" s="14" t="s">
        <v>303</v>
      </c>
      <c r="F158" s="15" t="s">
        <v>173</v>
      </c>
      <c r="G158" s="16">
        <v>2019</v>
      </c>
      <c r="H158" s="17">
        <f t="shared" si="9"/>
        <v>2024</v>
      </c>
      <c r="I158" s="15" t="str">
        <f t="shared" si="7"/>
        <v>Past Due</v>
      </c>
      <c r="J158" s="15"/>
      <c r="K158" s="15"/>
      <c r="L158" s="15"/>
      <c r="M158" s="15"/>
      <c r="N158" s="33" t="s">
        <v>302</v>
      </c>
    </row>
    <row r="159" spans="1:14" ht="25.5">
      <c r="A159" s="31" t="s">
        <v>506</v>
      </c>
      <c r="B159" s="15" t="s">
        <v>291</v>
      </c>
      <c r="C159" s="13" t="s">
        <v>250</v>
      </c>
      <c r="D159" s="13" t="s">
        <v>83</v>
      </c>
      <c r="E159" s="14" t="s">
        <v>443</v>
      </c>
      <c r="F159" s="15" t="s">
        <v>212</v>
      </c>
      <c r="G159" s="16">
        <v>2017</v>
      </c>
      <c r="H159" s="17">
        <f t="shared" si="9"/>
        <v>2022</v>
      </c>
      <c r="I159" s="15" t="str">
        <f t="shared" si="7"/>
        <v>URGENT!!OVERDUE</v>
      </c>
      <c r="J159" s="27" t="s">
        <v>727</v>
      </c>
      <c r="K159" s="27"/>
      <c r="L159" s="15"/>
      <c r="M159" s="15"/>
      <c r="N159" s="33" t="s">
        <v>302</v>
      </c>
    </row>
    <row r="160" spans="1:14" ht="38.25">
      <c r="A160" s="31" t="s">
        <v>504</v>
      </c>
      <c r="B160" s="15" t="s">
        <v>289</v>
      </c>
      <c r="C160" s="13" t="s">
        <v>140</v>
      </c>
      <c r="D160" s="13" t="s">
        <v>84</v>
      </c>
      <c r="E160" s="14" t="s">
        <v>673</v>
      </c>
      <c r="F160" s="15" t="s">
        <v>189</v>
      </c>
      <c r="G160" s="16">
        <v>2024</v>
      </c>
      <c r="H160" s="17">
        <f t="shared" si="9"/>
        <v>2029</v>
      </c>
      <c r="I160" s="15" t="str">
        <f t="shared" si="7"/>
        <v>Currently No Committee Actions Needed</v>
      </c>
      <c r="J160" s="15" t="s">
        <v>700</v>
      </c>
      <c r="K160" s="15"/>
      <c r="L160" s="15"/>
      <c r="M160" s="15"/>
      <c r="N160" s="33" t="s">
        <v>516</v>
      </c>
    </row>
    <row r="161" spans="1:14" ht="25.5">
      <c r="A161" s="31" t="s">
        <v>514</v>
      </c>
      <c r="B161" s="13" t="s">
        <v>127</v>
      </c>
      <c r="C161" s="13" t="s">
        <v>256</v>
      </c>
      <c r="D161" s="13" t="s">
        <v>85</v>
      </c>
      <c r="E161" s="14" t="s">
        <v>538</v>
      </c>
      <c r="F161" s="15" t="s">
        <v>193</v>
      </c>
      <c r="G161" s="16">
        <v>2021</v>
      </c>
      <c r="H161" s="17">
        <f t="shared" si="9"/>
        <v>2026</v>
      </c>
      <c r="I161" s="15" t="str">
        <f t="shared" si="7"/>
        <v>Currently No Committee Actions Needed</v>
      </c>
      <c r="J161" s="15"/>
      <c r="K161" s="15"/>
      <c r="L161" s="15"/>
      <c r="M161" s="15"/>
      <c r="N161" s="33" t="s">
        <v>516</v>
      </c>
    </row>
    <row r="162" spans="1:14" ht="38.25">
      <c r="A162" s="31" t="s">
        <v>502</v>
      </c>
      <c r="B162" s="15" t="s">
        <v>287</v>
      </c>
      <c r="C162" s="13" t="s">
        <v>255</v>
      </c>
      <c r="D162" s="13" t="s">
        <v>86</v>
      </c>
      <c r="E162" s="14" t="s">
        <v>674</v>
      </c>
      <c r="F162" s="15" t="s">
        <v>248</v>
      </c>
      <c r="G162" s="16">
        <v>2023</v>
      </c>
      <c r="H162" s="17">
        <f t="shared" si="9"/>
        <v>2028</v>
      </c>
      <c r="I162" s="15" t="str">
        <f t="shared" si="7"/>
        <v>Currently No Committee Actions Needed</v>
      </c>
      <c r="J162" s="15" t="s">
        <v>310</v>
      </c>
      <c r="K162" s="15"/>
      <c r="L162" s="15"/>
      <c r="M162" s="15"/>
      <c r="N162" s="33" t="s">
        <v>516</v>
      </c>
    </row>
    <row r="163" spans="1:14" ht="25.5">
      <c r="A163" s="31" t="s">
        <v>503</v>
      </c>
      <c r="B163" s="15" t="s">
        <v>288</v>
      </c>
      <c r="C163" s="13" t="s">
        <v>257</v>
      </c>
      <c r="D163" s="13" t="s">
        <v>87</v>
      </c>
      <c r="E163" s="14" t="s">
        <v>675</v>
      </c>
      <c r="F163" s="15" t="s">
        <v>206</v>
      </c>
      <c r="G163" s="16">
        <v>2023</v>
      </c>
      <c r="H163" s="17">
        <f t="shared" si="9"/>
        <v>2028</v>
      </c>
      <c r="I163" s="15" t="str">
        <f t="shared" si="7"/>
        <v>Currently No Committee Actions Needed</v>
      </c>
      <c r="J163" s="27" t="s">
        <v>593</v>
      </c>
      <c r="K163" s="27"/>
      <c r="L163" s="15"/>
      <c r="M163" s="15"/>
      <c r="N163" s="33" t="s">
        <v>516</v>
      </c>
    </row>
    <row r="164" spans="1:14" ht="38.25">
      <c r="A164" s="31" t="s">
        <v>501</v>
      </c>
      <c r="B164" s="13" t="s">
        <v>286</v>
      </c>
      <c r="C164" s="13" t="s">
        <v>139</v>
      </c>
      <c r="D164" s="13" t="s">
        <v>88</v>
      </c>
      <c r="E164" s="14" t="s">
        <v>676</v>
      </c>
      <c r="F164" s="15" t="s">
        <v>207</v>
      </c>
      <c r="G164" s="16">
        <v>2024</v>
      </c>
      <c r="H164" s="17">
        <f t="shared" si="9"/>
        <v>2029</v>
      </c>
      <c r="I164" s="15" t="str">
        <f t="shared" si="7"/>
        <v>Currently No Committee Actions Needed</v>
      </c>
      <c r="J164" s="22" t="s">
        <v>591</v>
      </c>
      <c r="K164" s="22"/>
      <c r="L164" s="15"/>
      <c r="M164" s="15"/>
      <c r="N164" s="33" t="s">
        <v>516</v>
      </c>
    </row>
    <row r="165" spans="1:14" ht="38.25">
      <c r="A165" s="31" t="s">
        <v>542</v>
      </c>
      <c r="B165" s="15" t="s">
        <v>543</v>
      </c>
      <c r="C165" s="13" t="s">
        <v>253</v>
      </c>
      <c r="D165" s="13" t="s">
        <v>89</v>
      </c>
      <c r="E165" s="14" t="s">
        <v>677</v>
      </c>
      <c r="F165" s="15" t="s">
        <v>219</v>
      </c>
      <c r="G165" s="16">
        <v>2017</v>
      </c>
      <c r="H165" s="17">
        <f t="shared" si="9"/>
        <v>2022</v>
      </c>
      <c r="I165" s="15" t="str">
        <f t="shared" si="7"/>
        <v>URGENT!!OVERDUE</v>
      </c>
      <c r="J165" s="22" t="s">
        <v>736</v>
      </c>
      <c r="K165" s="15"/>
      <c r="L165" s="15"/>
      <c r="M165" s="15"/>
      <c r="N165" s="33" t="s">
        <v>516</v>
      </c>
    </row>
    <row r="166" spans="1:14" ht="25.5">
      <c r="A166" s="31" t="s">
        <v>504</v>
      </c>
      <c r="B166" s="15" t="s">
        <v>289</v>
      </c>
      <c r="C166" s="13" t="s">
        <v>250</v>
      </c>
      <c r="D166" s="13" t="s">
        <v>90</v>
      </c>
      <c r="E166" s="14" t="s">
        <v>678</v>
      </c>
      <c r="F166" s="15" t="s">
        <v>213</v>
      </c>
      <c r="G166" s="16">
        <v>2024</v>
      </c>
      <c r="H166" s="17">
        <f t="shared" si="9"/>
        <v>2029</v>
      </c>
      <c r="I166" s="15" t="str">
        <f t="shared" si="7"/>
        <v>Currently No Committee Actions Needed</v>
      </c>
      <c r="J166" s="15" t="s">
        <v>699</v>
      </c>
      <c r="K166" s="15"/>
      <c r="L166" s="15"/>
      <c r="M166" s="15"/>
      <c r="N166" s="33" t="s">
        <v>516</v>
      </c>
    </row>
    <row r="167" spans="1:14" ht="60" customHeight="1">
      <c r="A167" s="31" t="s">
        <v>542</v>
      </c>
      <c r="B167" s="15" t="s">
        <v>543</v>
      </c>
      <c r="C167" s="13" t="s">
        <v>253</v>
      </c>
      <c r="D167" s="13" t="s">
        <v>91</v>
      </c>
      <c r="E167" s="14" t="s">
        <v>616</v>
      </c>
      <c r="F167" s="15" t="s">
        <v>245</v>
      </c>
      <c r="G167" s="16">
        <v>2022</v>
      </c>
      <c r="H167" s="17">
        <f t="shared" si="9"/>
        <v>2027</v>
      </c>
      <c r="I167" s="15" t="str">
        <f t="shared" si="7"/>
        <v>Currently No Committee Actions Needed</v>
      </c>
      <c r="J167" s="15"/>
      <c r="K167" s="15"/>
      <c r="L167" s="15"/>
      <c r="M167" s="15"/>
      <c r="N167" s="33" t="s">
        <v>516</v>
      </c>
    </row>
    <row r="168" spans="1:14" ht="38.25">
      <c r="A168" s="31" t="s">
        <v>542</v>
      </c>
      <c r="B168" s="15" t="s">
        <v>543</v>
      </c>
      <c r="C168" s="13" t="s">
        <v>253</v>
      </c>
      <c r="D168" s="13" t="s">
        <v>92</v>
      </c>
      <c r="E168" s="14" t="s">
        <v>679</v>
      </c>
      <c r="F168" s="15" t="s">
        <v>241</v>
      </c>
      <c r="G168" s="16">
        <v>2020</v>
      </c>
      <c r="H168" s="17">
        <f t="shared" si="9"/>
        <v>2025</v>
      </c>
      <c r="I168" s="15" t="str">
        <f t="shared" si="7"/>
        <v>Due Now</v>
      </c>
      <c r="J168" s="15"/>
      <c r="K168" s="15"/>
      <c r="L168" s="15"/>
      <c r="M168" s="15"/>
      <c r="N168" s="33" t="s">
        <v>516</v>
      </c>
    </row>
    <row r="169" spans="1:14" ht="38.25">
      <c r="A169" s="31" t="s">
        <v>542</v>
      </c>
      <c r="B169" s="15" t="s">
        <v>543</v>
      </c>
      <c r="C169" s="13" t="s">
        <v>253</v>
      </c>
      <c r="D169" s="13" t="s">
        <v>93</v>
      </c>
      <c r="E169" s="14" t="s">
        <v>680</v>
      </c>
      <c r="F169" s="15" t="s">
        <v>238</v>
      </c>
      <c r="G169" s="16">
        <v>2018</v>
      </c>
      <c r="H169" s="17">
        <f t="shared" si="9"/>
        <v>2023</v>
      </c>
      <c r="I169" s="15" t="str">
        <f t="shared" si="7"/>
        <v>OVERDUE</v>
      </c>
      <c r="J169" s="15" t="s">
        <v>734</v>
      </c>
      <c r="K169" s="15" t="s">
        <v>737</v>
      </c>
      <c r="L169" s="15"/>
      <c r="M169" s="15"/>
      <c r="N169" s="33" t="s">
        <v>302</v>
      </c>
    </row>
    <row r="170" spans="1:14" ht="38.25">
      <c r="A170" s="31" t="s">
        <v>542</v>
      </c>
      <c r="B170" s="15" t="s">
        <v>543</v>
      </c>
      <c r="C170" s="13" t="s">
        <v>253</v>
      </c>
      <c r="D170" s="13" t="s">
        <v>94</v>
      </c>
      <c r="E170" s="14" t="s">
        <v>681</v>
      </c>
      <c r="F170" s="15" t="s">
        <v>154</v>
      </c>
      <c r="G170" s="16">
        <v>2017</v>
      </c>
      <c r="H170" s="17">
        <f t="shared" si="9"/>
        <v>2022</v>
      </c>
      <c r="I170" s="15" t="str">
        <f t="shared" si="7"/>
        <v>URGENT!!OVERDUE</v>
      </c>
      <c r="J170" s="15" t="s">
        <v>738</v>
      </c>
      <c r="K170" s="15" t="s">
        <v>739</v>
      </c>
      <c r="L170" s="15"/>
      <c r="M170" s="15"/>
      <c r="N170" s="33" t="s">
        <v>302</v>
      </c>
    </row>
    <row r="171" spans="1:14" ht="38.25">
      <c r="A171" s="31" t="s">
        <v>542</v>
      </c>
      <c r="B171" s="15" t="s">
        <v>543</v>
      </c>
      <c r="C171" s="13" t="s">
        <v>253</v>
      </c>
      <c r="D171" s="13" t="s">
        <v>95</v>
      </c>
      <c r="E171" s="14" t="s">
        <v>682</v>
      </c>
      <c r="F171" s="15" t="s">
        <v>153</v>
      </c>
      <c r="G171" s="16">
        <v>2014</v>
      </c>
      <c r="H171" s="17">
        <f t="shared" si="9"/>
        <v>2019</v>
      </c>
      <c r="I171" s="15" t="str">
        <f t="shared" si="7"/>
        <v>URGENT!!OVERDUE</v>
      </c>
      <c r="J171" s="15"/>
      <c r="K171" s="15"/>
      <c r="L171" s="15"/>
      <c r="M171" s="15"/>
      <c r="N171" s="33" t="s">
        <v>302</v>
      </c>
    </row>
    <row r="172" spans="1:14" ht="25.5">
      <c r="A172" s="31" t="s">
        <v>513</v>
      </c>
      <c r="B172" s="15" t="s">
        <v>296</v>
      </c>
      <c r="C172" s="13" t="s">
        <v>257</v>
      </c>
      <c r="D172" s="13" t="s">
        <v>96</v>
      </c>
      <c r="E172" s="14" t="s">
        <v>467</v>
      </c>
      <c r="F172" s="15" t="s">
        <v>190</v>
      </c>
      <c r="G172" s="16">
        <v>2020</v>
      </c>
      <c r="H172" s="17">
        <f t="shared" si="9"/>
        <v>2025</v>
      </c>
      <c r="I172" s="15" t="str">
        <f t="shared" si="7"/>
        <v>Due Now</v>
      </c>
      <c r="J172" s="15" t="str">
        <f>IF(ISNUMBER(SEARCH("re",#REF!)), "DUE", "")</f>
        <v/>
      </c>
      <c r="K172" s="15"/>
      <c r="L172" s="15"/>
      <c r="M172" s="15"/>
      <c r="N172" s="33" t="s">
        <v>516</v>
      </c>
    </row>
    <row r="173" spans="1:14" ht="25.5">
      <c r="A173" s="31" t="s">
        <v>496</v>
      </c>
      <c r="B173" s="15" t="s">
        <v>280</v>
      </c>
      <c r="C173" s="13" t="s">
        <v>252</v>
      </c>
      <c r="D173" s="13" t="s">
        <v>97</v>
      </c>
      <c r="E173" s="14" t="s">
        <v>533</v>
      </c>
      <c r="F173" s="15" t="s">
        <v>242</v>
      </c>
      <c r="G173" s="16">
        <v>2021</v>
      </c>
      <c r="H173" s="17">
        <f t="shared" si="9"/>
        <v>2026</v>
      </c>
      <c r="I173" s="15" t="str">
        <f t="shared" si="7"/>
        <v>Currently No Committee Actions Needed</v>
      </c>
      <c r="J173" s="15" t="str">
        <f>IF(I173&gt;2022,"N/A", IF(I173=2022,"Due Soon",IF(I173=2021,"DUE NOW",IF(I173=2020,"OVERDUE",IF(I173&lt;2020,"URGENT!!OVERDUE")))))</f>
        <v>N/A</v>
      </c>
      <c r="K173" s="15"/>
      <c r="L173" s="15"/>
      <c r="M173" s="15"/>
      <c r="N173" s="33" t="s">
        <v>556</v>
      </c>
    </row>
    <row r="174" spans="1:14" ht="38.25">
      <c r="A174" s="31" t="s">
        <v>542</v>
      </c>
      <c r="B174" s="15" t="s">
        <v>543</v>
      </c>
      <c r="C174" s="13" t="s">
        <v>253</v>
      </c>
      <c r="D174" s="13" t="s">
        <v>98</v>
      </c>
      <c r="E174" s="14" t="s">
        <v>683</v>
      </c>
      <c r="F174" s="15" t="s">
        <v>160</v>
      </c>
      <c r="G174" s="16">
        <v>2024</v>
      </c>
      <c r="H174" s="17">
        <f t="shared" si="9"/>
        <v>2029</v>
      </c>
      <c r="I174" s="15" t="str">
        <f t="shared" si="7"/>
        <v>Currently No Committee Actions Needed</v>
      </c>
      <c r="J174" s="15" t="s">
        <v>694</v>
      </c>
      <c r="K174" s="15"/>
      <c r="L174" s="15"/>
      <c r="M174" s="15"/>
      <c r="N174" s="33" t="s">
        <v>516</v>
      </c>
    </row>
    <row r="175" spans="1:14" ht="25.5">
      <c r="A175" s="31" t="s">
        <v>504</v>
      </c>
      <c r="B175" s="15" t="s">
        <v>289</v>
      </c>
      <c r="C175" s="13" t="s">
        <v>140</v>
      </c>
      <c r="D175" s="13" t="s">
        <v>99</v>
      </c>
      <c r="E175" s="14" t="s">
        <v>444</v>
      </c>
      <c r="F175" s="15" t="s">
        <v>183</v>
      </c>
      <c r="G175" s="16">
        <v>2024</v>
      </c>
      <c r="H175" s="17">
        <f t="shared" si="9"/>
        <v>2029</v>
      </c>
      <c r="I175" s="15" t="str">
        <f t="shared" si="7"/>
        <v>Currently No Committee Actions Needed</v>
      </c>
      <c r="J175" s="15" t="s">
        <v>752</v>
      </c>
      <c r="K175" s="15"/>
      <c r="L175" s="15"/>
      <c r="M175" s="15"/>
      <c r="N175" s="33" t="s">
        <v>302</v>
      </c>
    </row>
    <row r="176" spans="1:14" ht="25.5">
      <c r="A176" s="31" t="s">
        <v>500</v>
      </c>
      <c r="B176" s="15" t="s">
        <v>285</v>
      </c>
      <c r="C176" s="13" t="s">
        <v>252</v>
      </c>
      <c r="D176" s="13" t="s">
        <v>100</v>
      </c>
      <c r="E176" s="14" t="s">
        <v>468</v>
      </c>
      <c r="F176" s="15" t="s">
        <v>218</v>
      </c>
      <c r="G176" s="16">
        <v>2020</v>
      </c>
      <c r="H176" s="17">
        <f t="shared" si="9"/>
        <v>2025</v>
      </c>
      <c r="I176" s="15" t="str">
        <f t="shared" si="7"/>
        <v>Due Now</v>
      </c>
      <c r="J176" s="15"/>
      <c r="K176" s="15"/>
      <c r="L176" s="15"/>
      <c r="M176" s="15"/>
      <c r="N176" s="33" t="s">
        <v>516</v>
      </c>
    </row>
    <row r="177" spans="1:14" ht="63.75">
      <c r="A177" s="31" t="s">
        <v>498</v>
      </c>
      <c r="B177" s="15" t="s">
        <v>282</v>
      </c>
      <c r="C177" s="13" t="s">
        <v>254</v>
      </c>
      <c r="D177" s="13" t="s">
        <v>101</v>
      </c>
      <c r="E177" s="14" t="s">
        <v>445</v>
      </c>
      <c r="F177" s="15" t="s">
        <v>157</v>
      </c>
      <c r="G177" s="16">
        <v>2024</v>
      </c>
      <c r="H177" s="17">
        <f>+G177+2</f>
        <v>2026</v>
      </c>
      <c r="I177" s="15" t="str">
        <f t="shared" si="7"/>
        <v>Currently No Committee Actions Needed</v>
      </c>
      <c r="J177" s="22" t="s">
        <v>693</v>
      </c>
      <c r="K177" s="22"/>
      <c r="L177" s="15"/>
      <c r="M177" s="15"/>
      <c r="N177" s="33" t="s">
        <v>302</v>
      </c>
    </row>
    <row r="178" spans="1:14" ht="38.25">
      <c r="A178" s="31" t="s">
        <v>508</v>
      </c>
      <c r="B178" s="15" t="s">
        <v>293</v>
      </c>
      <c r="C178" s="13" t="s">
        <v>255</v>
      </c>
      <c r="D178" s="13" t="s">
        <v>102</v>
      </c>
      <c r="E178" s="14" t="s">
        <v>446</v>
      </c>
      <c r="F178" s="15" t="s">
        <v>191</v>
      </c>
      <c r="G178" s="16">
        <v>2019</v>
      </c>
      <c r="H178" s="17">
        <f>+G178+5</f>
        <v>2024</v>
      </c>
      <c r="I178" s="15" t="str">
        <f t="shared" si="7"/>
        <v>Past Due</v>
      </c>
      <c r="J178" s="15"/>
      <c r="K178" s="15"/>
      <c r="L178" s="15"/>
      <c r="M178" s="15"/>
      <c r="N178" s="33" t="s">
        <v>302</v>
      </c>
    </row>
    <row r="179" spans="1:14" ht="25.5">
      <c r="A179" s="31" t="s">
        <v>495</v>
      </c>
      <c r="B179" s="15" t="s">
        <v>279</v>
      </c>
      <c r="C179" s="13" t="s">
        <v>252</v>
      </c>
      <c r="D179" s="13" t="s">
        <v>103</v>
      </c>
      <c r="E179" s="14" t="s">
        <v>587</v>
      </c>
      <c r="F179" s="15" t="s">
        <v>220</v>
      </c>
      <c r="G179" s="16">
        <v>2022</v>
      </c>
      <c r="H179" s="17">
        <f>+G179+3</f>
        <v>2025</v>
      </c>
      <c r="I179" s="15" t="str">
        <f t="shared" si="7"/>
        <v>Due Now</v>
      </c>
      <c r="J179" s="15" t="s">
        <v>522</v>
      </c>
      <c r="K179" s="15"/>
      <c r="L179" s="16"/>
      <c r="M179" s="16"/>
      <c r="N179" s="33" t="s">
        <v>555</v>
      </c>
    </row>
    <row r="180" spans="1:14" ht="25.5">
      <c r="A180" s="31" t="s">
        <v>117</v>
      </c>
      <c r="B180" s="15" t="s">
        <v>300</v>
      </c>
      <c r="C180" s="13" t="s">
        <v>257</v>
      </c>
      <c r="D180" s="13" t="s">
        <v>104</v>
      </c>
      <c r="E180" s="14" t="s">
        <v>469</v>
      </c>
      <c r="F180" s="15" t="s">
        <v>155</v>
      </c>
      <c r="G180" s="16">
        <v>2020</v>
      </c>
      <c r="H180" s="17">
        <v>2022</v>
      </c>
      <c r="I180" s="15" t="str">
        <f>IF(H180&gt;2025,"Currently No Committee Actions Needed", IF(H180=2025,"Due Now",IF(H180=2024,"Past Due",IF(H180=2023,"OVERDUE",IF(H180&lt;=2022,"URGENT!!OVERDUE")))))</f>
        <v>URGENT!!OVERDUE</v>
      </c>
      <c r="J180" s="15" t="s">
        <v>743</v>
      </c>
      <c r="K180" s="16" t="s">
        <v>258</v>
      </c>
      <c r="L180" s="16"/>
      <c r="M180" s="16"/>
      <c r="N180" s="33" t="s">
        <v>516</v>
      </c>
    </row>
    <row r="181" spans="1:14" ht="25.5">
      <c r="A181" s="31" t="s">
        <v>492</v>
      </c>
      <c r="B181" s="15" t="s">
        <v>276</v>
      </c>
      <c r="C181" s="13" t="s">
        <v>139</v>
      </c>
      <c r="D181" s="19" t="s">
        <v>524</v>
      </c>
      <c r="E181" s="14" t="s">
        <v>526</v>
      </c>
      <c r="F181" s="19" t="s">
        <v>525</v>
      </c>
      <c r="G181" s="16">
        <v>2021</v>
      </c>
      <c r="H181" s="17">
        <f>+G181+2</f>
        <v>2023</v>
      </c>
      <c r="I181" s="15" t="str">
        <f t="shared" ref="I181:I186" si="10">IF(H181&gt;2025,"Currently No Committee Actions Needed", IF(H181=2025,"Due Now",IF(H181=2024,"Past Due",IF(H181=2023,"OVERDUE",IF(H181&lt;=2022,"URGENT!!OVERDUE")))))</f>
        <v>OVERDUE</v>
      </c>
      <c r="J181" s="15" t="s">
        <v>580</v>
      </c>
      <c r="K181" s="15"/>
      <c r="L181" s="15"/>
      <c r="M181" s="15"/>
      <c r="N181" s="33" t="s">
        <v>516</v>
      </c>
    </row>
    <row r="182" spans="1:14" ht="25.5">
      <c r="A182" s="15" t="s">
        <v>262</v>
      </c>
      <c r="B182" s="15" t="s">
        <v>268</v>
      </c>
      <c r="C182" s="15" t="s">
        <v>472</v>
      </c>
      <c r="D182" s="15" t="s">
        <v>517</v>
      </c>
      <c r="E182" s="14" t="s">
        <v>539</v>
      </c>
      <c r="F182" s="15" t="s">
        <v>540</v>
      </c>
      <c r="G182" s="16">
        <v>2021</v>
      </c>
      <c r="H182" s="17">
        <v>2022</v>
      </c>
      <c r="I182" s="15" t="str">
        <f t="shared" si="10"/>
        <v>URGENT!!OVERDUE</v>
      </c>
      <c r="J182" s="15" t="s">
        <v>564</v>
      </c>
      <c r="K182" s="15" t="s">
        <v>733</v>
      </c>
      <c r="L182" s="16"/>
      <c r="M182" s="16"/>
      <c r="N182" s="33"/>
    </row>
    <row r="183" spans="1:14" ht="38.25">
      <c r="A183" s="31" t="s">
        <v>542</v>
      </c>
      <c r="B183" s="15" t="s">
        <v>543</v>
      </c>
      <c r="C183" s="13" t="s">
        <v>253</v>
      </c>
      <c r="D183" s="13" t="s">
        <v>614</v>
      </c>
      <c r="E183" s="14" t="s">
        <v>684</v>
      </c>
      <c r="F183" s="15" t="s">
        <v>245</v>
      </c>
      <c r="G183" s="16">
        <v>2022</v>
      </c>
      <c r="H183" s="17">
        <f>+G183+1</f>
        <v>2023</v>
      </c>
      <c r="I183" s="15" t="str">
        <f t="shared" si="10"/>
        <v>OVERDUE</v>
      </c>
      <c r="J183" s="15"/>
      <c r="K183" s="15"/>
      <c r="L183" s="15"/>
      <c r="M183" s="15"/>
      <c r="N183" s="33" t="s">
        <v>555</v>
      </c>
    </row>
    <row r="184" spans="1:14" ht="38.25">
      <c r="A184" s="31" t="s">
        <v>508</v>
      </c>
      <c r="B184" s="15" t="s">
        <v>543</v>
      </c>
      <c r="C184" s="13" t="s">
        <v>255</v>
      </c>
      <c r="D184" s="13" t="s">
        <v>685</v>
      </c>
      <c r="E184" s="14" t="s">
        <v>687</v>
      </c>
      <c r="F184" s="15" t="s">
        <v>686</v>
      </c>
      <c r="G184" s="16">
        <v>2022</v>
      </c>
      <c r="H184" s="17">
        <f>+G184+3</f>
        <v>2025</v>
      </c>
      <c r="I184" s="15" t="str">
        <f t="shared" si="10"/>
        <v>Due Now</v>
      </c>
      <c r="J184" s="22" t="s">
        <v>761</v>
      </c>
      <c r="K184" s="15"/>
      <c r="L184" s="15"/>
      <c r="M184" s="15"/>
      <c r="N184" s="33" t="s">
        <v>302</v>
      </c>
    </row>
    <row r="185" spans="1:14" ht="25.5">
      <c r="A185" s="31" t="s">
        <v>503</v>
      </c>
      <c r="B185" s="15" t="s">
        <v>288</v>
      </c>
      <c r="C185" s="13" t="s">
        <v>688</v>
      </c>
      <c r="D185" s="13" t="s">
        <v>689</v>
      </c>
      <c r="E185" s="14" t="s">
        <v>690</v>
      </c>
      <c r="F185" s="15" t="s">
        <v>758</v>
      </c>
      <c r="G185" s="16">
        <v>2023</v>
      </c>
      <c r="H185" s="17">
        <f>+G185+2</f>
        <v>2025</v>
      </c>
      <c r="I185" s="15" t="str">
        <f t="shared" si="10"/>
        <v>Due Now</v>
      </c>
      <c r="J185" s="15" t="s">
        <v>759</v>
      </c>
      <c r="K185" s="15"/>
      <c r="L185" s="15"/>
      <c r="M185" s="15"/>
      <c r="N185" s="33" t="s">
        <v>302</v>
      </c>
    </row>
    <row r="186" spans="1:14" ht="38.25">
      <c r="A186" s="31" t="s">
        <v>492</v>
      </c>
      <c r="B186" s="15" t="s">
        <v>276</v>
      </c>
      <c r="C186" s="13" t="s">
        <v>276</v>
      </c>
      <c r="D186" s="13" t="s">
        <v>691</v>
      </c>
      <c r="E186" s="14" t="s">
        <v>691</v>
      </c>
      <c r="F186" s="15" t="s">
        <v>692</v>
      </c>
      <c r="G186" s="16">
        <v>2024</v>
      </c>
      <c r="H186" s="17">
        <f>+G186+2</f>
        <v>2026</v>
      </c>
      <c r="I186" s="15" t="str">
        <f t="shared" si="10"/>
        <v>Currently No Committee Actions Needed</v>
      </c>
      <c r="J186" s="15" t="s">
        <v>751</v>
      </c>
      <c r="K186" s="15"/>
      <c r="L186" s="15"/>
      <c r="M186" s="15"/>
      <c r="N186" s="33" t="s">
        <v>555</v>
      </c>
    </row>
    <row r="187" spans="1:14">
      <c r="G187" s="3"/>
    </row>
    <row r="188" spans="1:14">
      <c r="A188" s="7" t="s">
        <v>763</v>
      </c>
    </row>
    <row r="192" spans="1:14" ht="14.25">
      <c r="E192" s="8"/>
      <c r="H192" s="2"/>
    </row>
    <row r="193" spans="5:8" ht="14.25">
      <c r="E193" s="8"/>
      <c r="H193" s="2"/>
    </row>
    <row r="194" spans="5:8" ht="14.25">
      <c r="E194" s="8"/>
      <c r="H194" s="2"/>
    </row>
    <row r="195" spans="5:8" ht="14.25">
      <c r="E195" s="9"/>
      <c r="H195" s="2"/>
    </row>
    <row r="196" spans="5:8" ht="14.25">
      <c r="E196" s="8"/>
      <c r="H196" s="2"/>
    </row>
    <row r="197" spans="5:8" ht="14.25">
      <c r="E197" s="8"/>
      <c r="H197" s="2"/>
    </row>
    <row r="198" spans="5:8" ht="14.25">
      <c r="H198" s="2"/>
    </row>
    <row r="199" spans="5:8" ht="14.25">
      <c r="E199" s="10"/>
      <c r="H199" s="2"/>
    </row>
    <row r="200" spans="5:8" ht="14.25">
      <c r="H200" s="2"/>
    </row>
    <row r="201" spans="5:8" ht="14.25">
      <c r="E201" s="9"/>
      <c r="H201" s="11"/>
    </row>
    <row r="202" spans="5:8" ht="14.25">
      <c r="E202" s="12"/>
      <c r="H202" s="2"/>
    </row>
  </sheetData>
  <autoFilter ref="A2:N186" xr:uid="{4E43553D-5C62-42F2-B96B-261F039CC142}"/>
  <sortState xmlns:xlrd2="http://schemas.microsoft.com/office/spreadsheetml/2017/richdata2" ref="A3:N186">
    <sortCondition ref="D3:D186"/>
    <sortCondition ref="F3:F186"/>
  </sortState>
  <conditionalFormatting sqref="H12">
    <cfRule type="iconSet" priority="19">
      <iconSet iconSet="3Symbols">
        <cfvo type="percent" val="0"/>
        <cfvo type="num" val="2022"/>
        <cfvo type="num" val="2022" gte="0"/>
      </iconSet>
    </cfRule>
    <cfRule type="iconSet" priority="20">
      <iconSet iconSet="3Symbols">
        <cfvo type="percent" val="0"/>
        <cfvo type="num" val="2019"/>
        <cfvo type="num" val="2020"/>
      </iconSet>
    </cfRule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H82">
    <cfRule type="iconSet" priority="16">
      <iconSet iconSet="3Symbols">
        <cfvo type="percent" val="0"/>
        <cfvo type="num" val="2022"/>
        <cfvo type="num" val="2022" gte="0"/>
      </iconSet>
    </cfRule>
    <cfRule type="iconSet" priority="17">
      <iconSet iconSet="3Symbols2">
        <cfvo type="percent" val="0"/>
        <cfvo type="percent" val="33"/>
        <cfvo type="percent" val="67"/>
      </iconSet>
    </cfRule>
    <cfRule type="iconSet" priority="18">
      <iconSet iconSet="3Symbols">
        <cfvo type="percent" val="0"/>
        <cfvo type="num" val="2019"/>
        <cfvo type="num" val="2020"/>
      </iconSet>
    </cfRule>
  </conditionalFormatting>
  <conditionalFormatting sqref="H83:H186 J7:K7 H3:H11 H13:H81">
    <cfRule type="iconSet" priority="153">
      <iconSet iconSet="3Symbols">
        <cfvo type="percent" val="0"/>
        <cfvo type="num" val="2023"/>
        <cfvo type="num" val="2023" gte="0"/>
      </iconSet>
    </cfRule>
    <cfRule type="iconSet" priority="154">
      <iconSet iconSet="3Symbols2">
        <cfvo type="percent" val="0"/>
        <cfvo type="percent" val="33"/>
        <cfvo type="percent" val="67"/>
      </iconSet>
    </cfRule>
    <cfRule type="iconSet" priority="155">
      <iconSet iconSet="3Symbols">
        <cfvo type="percent" val="0"/>
        <cfvo type="num" val="2023"/>
        <cfvo type="num" val="2023"/>
      </iconSet>
    </cfRule>
  </conditionalFormatting>
  <conditionalFormatting sqref="H187:H191 H2 H203:H1048576">
    <cfRule type="iconSet" priority="95">
      <iconSet iconSet="3Symbols">
        <cfvo type="percent" val="0"/>
        <cfvo type="num" val="2019"/>
        <cfvo type="num" val="2020"/>
      </iconSet>
    </cfRule>
  </conditionalFormatting>
  <conditionalFormatting sqref="I3:I186 J6:K7 K18:K20 J19:J20 J21:K23 J33:K33 J35:K35 J37:K42">
    <cfRule type="expression" dxfId="8" priority="88">
      <formula>#REF!="NA"</formula>
    </cfRule>
  </conditionalFormatting>
  <conditionalFormatting sqref="J25:K26">
    <cfRule type="expression" dxfId="7" priority="8">
      <formula>#REF!="NA"</formula>
    </cfRule>
  </conditionalFormatting>
  <conditionalFormatting sqref="J44:K44">
    <cfRule type="expression" dxfId="6" priority="7">
      <formula>#REF!="NA"</formula>
    </cfRule>
  </conditionalFormatting>
  <conditionalFormatting sqref="J56:K58">
    <cfRule type="expression" dxfId="5" priority="23">
      <formula>#REF!="NA"</formula>
    </cfRule>
  </conditionalFormatting>
  <conditionalFormatting sqref="J155:K155">
    <cfRule type="expression" dxfId="4" priority="46">
      <formula>#REF!="NA"</formula>
    </cfRule>
  </conditionalFormatting>
  <conditionalFormatting sqref="J163:K164 K165">
    <cfRule type="expression" dxfId="3" priority="2">
      <formula>#REF!="NA"</formula>
    </cfRule>
  </conditionalFormatting>
  <conditionalFormatting sqref="K9 J10:K13">
    <cfRule type="expression" dxfId="2" priority="12">
      <formula>#REF!="NA"</formula>
    </cfRule>
  </conditionalFormatting>
  <conditionalFormatting sqref="K29 J46:K48 J76:K76">
    <cfRule type="expression" dxfId="1" priority="89">
      <formula>#REF!="NA"</formula>
    </cfRule>
  </conditionalFormatting>
  <conditionalFormatting sqref="K96">
    <cfRule type="expression" dxfId="0" priority="4">
      <formula>#REF!="NA"</formula>
    </cfRule>
  </conditionalFormatting>
  <pageMargins left="0.25" right="0.25" top="0.25" bottom="0.25" header="0.3" footer="0.3"/>
  <pageSetup scale="44" fitToHeight="0" orientation="landscape" r:id="rId1"/>
  <headerFooter>
    <oddFooter>&amp;R&amp;P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I 3 + d U Z 0 8 o w W k A A A A 9 Q A A A B I A H A B D b 2 5 m a W c v U G F j a 2 F n Z S 5 4 b W w g o h g A K K A U A A A A A A A A A A A A A A A A A A A A A A A A A A A A h Y 9 B D o I w F E S v Q r q n r W i U k E 9 Z u J X E h G j c N q V C I 3 w M F M v d X H g k r y B G U X c u 5 8 1 M M n O / 3 i A Z 6 s q 7 6 L Y z D c Z k R j n x N K o m N 1 j E p L d H P y S J g K 1 U J 1 l o b w x j F w 2 d i U l p 7 T l i z D l H 3 Z w 2 b c E C z m f s k G 4 y V e p a + g Y 7 K 1 F p 8 m n l / 1 t E w P 4 1 R g Q 0 X N F w s a Q c 2 M Q g N f j 1 g 3 H u 0 / 2 B s O 4 r 2 7 d a a P R 3 G b B J A n t f E A 9 Q S w M E F A A C A A g A I 3 + d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N / n V H 8 t b z 2 s g A A A P Q A A A A T A B w A R m 9 y b X V s Y X M v U 2 V j d G l v b j E u b S C i G A A o o B Q A A A A A A A A A A A A A A A A A A A A A A A A A A A B t j T 0 L g z A Q h n c h / + F I F w U R h N J F n K R D h 3 Z R 6 C A O 0 V 6 r a J I S T 7 C I / 7 1 J s / a W g / f j e W f s a N A K S v / T j A U s m H t h 8 A G V a C d M I Y c J i Q V g r 9 S L 6 d A q 5 7 X D K S k W Y 1 D R X Z u x 1 X o M o 6 2 + C Y k 5 9 0 3 e 7 H W h F d l I E 3 v A g R e 9 U C 8 H / 7 y R W 9 I v m l R G q P m p j S z 0 t E j l z D n 0 a / G 2 c a + m P A a y D h C u t M f g d C k H I k S o r t a 8 K D o d E 1 f e 9 4 g F g / o 7 m n 0 B U E s B A i 0 A F A A C A A g A I 3 + d U Z 0 8 o w W k A A A A 9 Q A A A B I A A A A A A A A A A A A A A A A A A A A A A E N v b m Z p Z y 9 Q Y W N r Y W d l L n h t b F B L A Q I t A B Q A A g A I A C N / n V E P y u m r p A A A A O k A A A A T A A A A A A A A A A A A A A A A A P A A A A B b Q 2 9 u d G V u d F 9 U e X B l c 1 0 u e G 1 s U E s B A i 0 A F A A C A A g A I 3 + d U f y 1 v P a y A A A A 9 A A A A B M A A A A A A A A A A A A A A A A A 4 Q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w g A A A A A A A A 9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V Q y M D o 1 N j o 0 N S 4 5 M D I z O D E z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1 t a X R 0 Z W U g V E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2 9 t b W l 0 d G V l I F R N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b 2 1 t a X R 0 Z W U g V E 0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K 8 d S 9 c z + E y T s U m a Q J Z M d g A A A A A C A A A A A A A D Z g A A w A A A A B A A A A B n j A n F r 8 e 3 W 5 / J P + n Y O M h F A A A A A A S A A A C g A A A A E A A A A G G f J s f / c G o C Y 9 y 5 J c M L I w J Q A A A A u Z M k 4 j 0 M j y a Q 3 r a z q P D H Y x D e s S i d 0 N 5 O p q y 0 r e g 8 L I P I 8 e t 7 A p i O g e m G A a u 6 Y m 5 S + T M K N 4 P f w k x P t f b A 7 a k m B b c K g m j 4 x r P A + E Z V v p W U X f A U A A A A + Z S F m 1 b w H p K D t 0 H f 6 B A D r 9 C D h P g = < / D a t a M a s h u p > 
</file>

<file path=customXml/itemProps1.xml><?xml version="1.0" encoding="utf-8"?>
<ds:datastoreItem xmlns:ds="http://schemas.openxmlformats.org/officeDocument/2006/customXml" ds:itemID="{B0DB641E-4B57-4806-B517-A5C33ABEB1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 LIST</vt:lpstr>
      <vt:lpstr>'WORKING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Simmon.</dc:creator>
  <cp:lastModifiedBy>Nathaniel Williams</cp:lastModifiedBy>
  <cp:lastPrinted>2025-01-22T21:49:07Z</cp:lastPrinted>
  <dcterms:created xsi:type="dcterms:W3CDTF">2019-09-30T15:33:15Z</dcterms:created>
  <dcterms:modified xsi:type="dcterms:W3CDTF">2025-01-23T14:27:36Z</dcterms:modified>
</cp:coreProperties>
</file>